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xr:revisionPtr revIDLastSave="29" documentId="11_CF10CAA78D0E79C8E5EB5A3F9F8E3E3087A36F98" xr6:coauthVersionLast="47" xr6:coauthVersionMax="47" xr10:uidLastSave="{3933A737-68BE-45DF-A8CA-480E15CE7DB5}"/>
  <bookViews>
    <workbookView xWindow="0" yWindow="0" windowWidth="16384" windowHeight="8192" tabRatio="500" xr2:uid="{00000000-000D-0000-FFFF-FFFF00000000}"/>
  </bookViews>
  <sheets>
    <sheet name="損得計算表フォーム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5" i="1" l="1"/>
  <c r="D30" i="1"/>
  <c r="D28" i="1"/>
  <c r="D29" i="1" s="1"/>
  <c r="D26" i="1"/>
  <c r="E22" i="1"/>
  <c r="E24" i="1" s="1"/>
  <c r="D22" i="1"/>
  <c r="D24" i="1" s="1"/>
  <c r="D20" i="1"/>
  <c r="E19" i="1"/>
  <c r="D19" i="1"/>
  <c r="D18" i="1"/>
  <c r="D9" i="1"/>
  <c r="D8" i="1"/>
  <c r="D6" i="1"/>
  <c r="E18" i="1" s="1"/>
  <c r="D14" i="1" l="1"/>
  <c r="D21" i="1"/>
  <c r="E20" i="1"/>
  <c r="E21" i="1" s="1"/>
  <c r="E25" i="1" s="1"/>
  <c r="D27" i="1"/>
  <c r="D13" i="1" s="1"/>
  <c r="D15" i="1" s="1"/>
  <c r="E15" i="1" s="1"/>
</calcChain>
</file>

<file path=xl/sharedStrings.xml><?xml version="1.0" encoding="utf-8"?>
<sst xmlns="http://schemas.openxmlformats.org/spreadsheetml/2006/main" count="33" uniqueCount="31">
  <si>
    <t>銀行の定期預金＜預け替え＞損得計算表</t>
  </si>
  <si>
    <t>黄色の欄：入力</t>
  </si>
  <si>
    <t>現在の定期預金</t>
  </si>
  <si>
    <t>預け替え後</t>
  </si>
  <si>
    <t>・預金額</t>
  </si>
  <si>
    <t>・金利</t>
  </si>
  <si>
    <t>・預金開始日</t>
  </si>
  <si>
    <t>・満期日</t>
  </si>
  <si>
    <t>←旧定期の満期日まで</t>
  </si>
  <si>
    <t>・途中解約日</t>
  </si>
  <si>
    <t>・解約時金利</t>
  </si>
  <si>
    <t>損得計算結果</t>
  </si>
  <si>
    <t>預替後の利息：</t>
  </si>
  <si>
    <t>預替なしの利息：</t>
  </si>
  <si>
    <t>結果：</t>
  </si>
  <si>
    <t>現在の預金</t>
  </si>
  <si>
    <t>元金</t>
  </si>
  <si>
    <t>預け期間</t>
  </si>
  <si>
    <t>開始</t>
  </si>
  <si>
    <t>満期</t>
  </si>
  <si>
    <t>期間 (日)</t>
  </si>
  <si>
    <t>金利</t>
  </si>
  <si>
    <t>年利 税込み</t>
  </si>
  <si>
    <t>税率</t>
  </si>
  <si>
    <t>年利 税引き後</t>
  </si>
  <si>
    <t>満期後の利息</t>
  </si>
  <si>
    <t>途中解約</t>
  </si>
  <si>
    <t>解約日</t>
  </si>
  <si>
    <t>預け日数</t>
  </si>
  <si>
    <t>解約時年利</t>
  </si>
  <si>
    <t>解約後の利息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</si>
</sst>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万円&quot;"/>
    <numFmt numFmtId="177" formatCode="#,##0&quot; 円&quot;"/>
    <numFmt numFmtId="178" formatCode="#,##0&quot; 日&quot;"/>
    <numFmt numFmtId="179" formatCode="0.000%"/>
    <numFmt numFmtId="180" formatCode="0.0000%"/>
    <numFmt numFmtId="181" formatCode="#,##0.00000000"/>
  </numFmts>
  <fonts count="6">
    <font>
      <sz val="10"/>
      <name val="游ゴシック体"/>
      <family val="2"/>
    </font>
    <font>
      <sz val="11"/>
      <name val="Arial"/>
    </font>
    <font>
      <sz val="14"/>
      <name val="Arial"/>
    </font>
    <font>
      <sz val="10"/>
      <name val="Arial"/>
    </font>
    <font>
      <sz val="11"/>
      <color rgb="FFC9211E"/>
      <name val="Arial"/>
    </font>
    <font>
      <sz val="14"/>
      <color rgb="FFC9211E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31" fontId="4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0"/>
  <sheetViews>
    <sheetView tabSelected="1" zoomScale="120" zoomScaleNormal="120" workbookViewId="0">
      <selection activeCell="G1" sqref="G1"/>
    </sheetView>
  </sheetViews>
  <sheetFormatPr defaultColWidth="11.140625" defaultRowHeight="14.25"/>
  <cols>
    <col min="1" max="1" width="3.42578125" style="1" customWidth="1"/>
    <col min="2" max="2" width="14.7109375" style="1" customWidth="1"/>
    <col min="3" max="4" width="19.7109375" style="1" customWidth="1"/>
    <col min="5" max="5" width="22.140625" style="1" customWidth="1"/>
    <col min="6" max="6" width="13.28515625" style="1" customWidth="1"/>
    <col min="7" max="16384" width="11.140625" style="2"/>
  </cols>
  <sheetData>
    <row r="2" spans="2:6" ht="18.600000000000001" customHeight="1">
      <c r="B2" s="28" t="s">
        <v>0</v>
      </c>
      <c r="C2" s="28"/>
      <c r="D2" s="28"/>
      <c r="E2" s="28"/>
    </row>
    <row r="3" spans="2:6">
      <c r="B3" s="3"/>
      <c r="C3" s="3"/>
      <c r="F3" s="4"/>
    </row>
    <row r="4" spans="2:6">
      <c r="B4" s="3"/>
      <c r="C4" s="5" t="s">
        <v>1</v>
      </c>
      <c r="E4" s="4"/>
    </row>
    <row r="5" spans="2:6">
      <c r="B5" s="3"/>
      <c r="C5" s="3" t="s">
        <v>2</v>
      </c>
      <c r="D5" s="1" t="s">
        <v>3</v>
      </c>
    </row>
    <row r="6" spans="2:6">
      <c r="B6" s="3" t="s">
        <v>4</v>
      </c>
      <c r="C6" s="6">
        <v>100</v>
      </c>
      <c r="D6" s="7">
        <f>C6</f>
        <v>100</v>
      </c>
    </row>
    <row r="7" spans="2:6">
      <c r="B7" s="3" t="s">
        <v>5</v>
      </c>
      <c r="C7" s="8">
        <v>4.4999999999999997E-3</v>
      </c>
      <c r="D7" s="8">
        <v>0.01</v>
      </c>
    </row>
    <row r="8" spans="2:6" ht="16.5" customHeight="1">
      <c r="B8" s="3" t="s">
        <v>6</v>
      </c>
      <c r="C8" s="9">
        <v>45627</v>
      </c>
      <c r="D8" s="4">
        <f>C10</f>
        <v>45689</v>
      </c>
    </row>
    <row r="9" spans="2:6" ht="15.75" customHeight="1">
      <c r="B9" s="3" t="s">
        <v>7</v>
      </c>
      <c r="C9" s="9">
        <v>45992</v>
      </c>
      <c r="D9" s="4">
        <f>C9</f>
        <v>45992</v>
      </c>
      <c r="E9" s="26" t="s">
        <v>8</v>
      </c>
    </row>
    <row r="10" spans="2:6">
      <c r="B10" s="3" t="s">
        <v>9</v>
      </c>
      <c r="C10" s="9">
        <v>45689</v>
      </c>
    </row>
    <row r="11" spans="2:6">
      <c r="B11" s="3" t="s">
        <v>10</v>
      </c>
      <c r="C11" s="8">
        <v>1E-3</v>
      </c>
    </row>
    <row r="12" spans="2:6">
      <c r="B12" s="3"/>
      <c r="C12" s="3"/>
    </row>
    <row r="13" spans="2:6">
      <c r="B13" s="27" t="s">
        <v>11</v>
      </c>
      <c r="C13" s="10" t="s">
        <v>12</v>
      </c>
      <c r="D13" s="11">
        <f>D30+E25</f>
        <v>6750</v>
      </c>
    </row>
    <row r="14" spans="2:6">
      <c r="B14" s="27"/>
      <c r="C14" s="12" t="s">
        <v>13</v>
      </c>
      <c r="D14" s="13">
        <f>D25</f>
        <v>3585.8249999999998</v>
      </c>
    </row>
    <row r="15" spans="2:6" ht="18">
      <c r="B15" s="27"/>
      <c r="C15" s="14" t="s">
        <v>14</v>
      </c>
      <c r="D15" s="15">
        <f>D13-D14</f>
        <v>3164.1750000000002</v>
      </c>
      <c r="E15" s="16" t="str">
        <f>IF(D15&gt;0,"←お得","←損")</f>
        <v>←お得</v>
      </c>
    </row>
    <row r="16" spans="2:6">
      <c r="B16" s="3"/>
      <c r="C16" s="3"/>
    </row>
    <row r="17" spans="2:6" ht="17.649999999999999" customHeight="1">
      <c r="B17" s="27"/>
      <c r="C17" s="27"/>
      <c r="D17" s="25" t="s">
        <v>15</v>
      </c>
      <c r="E17" s="25" t="s">
        <v>3</v>
      </c>
    </row>
    <row r="18" spans="2:6">
      <c r="B18" s="27" t="s">
        <v>16</v>
      </c>
      <c r="C18" s="27"/>
      <c r="D18" s="17">
        <f>C6</f>
        <v>100</v>
      </c>
      <c r="E18" s="17">
        <f>D6</f>
        <v>100</v>
      </c>
    </row>
    <row r="19" spans="2:6">
      <c r="B19" s="27" t="s">
        <v>17</v>
      </c>
      <c r="C19" s="25" t="s">
        <v>18</v>
      </c>
      <c r="D19" s="18">
        <f>C8</f>
        <v>45627</v>
      </c>
      <c r="E19" s="18">
        <f>D26</f>
        <v>45689</v>
      </c>
    </row>
    <row r="20" spans="2:6">
      <c r="B20" s="27"/>
      <c r="C20" s="25" t="s">
        <v>19</v>
      </c>
      <c r="D20" s="18">
        <f>C9</f>
        <v>45992</v>
      </c>
      <c r="E20" s="18">
        <f>D20</f>
        <v>45992</v>
      </c>
    </row>
    <row r="21" spans="2:6">
      <c r="B21" s="27"/>
      <c r="C21" s="25" t="s">
        <v>20</v>
      </c>
      <c r="D21" s="19">
        <f>D20-D19</f>
        <v>365</v>
      </c>
      <c r="E21" s="19">
        <f>E20-E19</f>
        <v>303</v>
      </c>
    </row>
    <row r="22" spans="2:6">
      <c r="B22" s="27" t="s">
        <v>21</v>
      </c>
      <c r="C22" s="25" t="s">
        <v>22</v>
      </c>
      <c r="D22" s="20">
        <f>C7</f>
        <v>4.4999999999999997E-3</v>
      </c>
      <c r="E22" s="20">
        <f>D7</f>
        <v>0.01</v>
      </c>
    </row>
    <row r="23" spans="2:6">
      <c r="B23" s="27"/>
      <c r="C23" s="25" t="s">
        <v>23</v>
      </c>
      <c r="D23" s="21">
        <v>0.20315</v>
      </c>
      <c r="E23" s="21">
        <v>0.20315</v>
      </c>
    </row>
    <row r="24" spans="2:6">
      <c r="B24" s="27"/>
      <c r="C24" s="25" t="s">
        <v>24</v>
      </c>
      <c r="D24" s="22">
        <f>D22*(1-D23)</f>
        <v>3.5858249999999999E-3</v>
      </c>
      <c r="E24" s="22">
        <f>E22*(1-E23)</f>
        <v>7.9684999999999999E-3</v>
      </c>
    </row>
    <row r="25" spans="2:6">
      <c r="B25" s="27"/>
      <c r="C25" s="25" t="s">
        <v>25</v>
      </c>
      <c r="D25" s="23">
        <f>D18*10000*D24*D21/365</f>
        <v>3585.8249999999998</v>
      </c>
      <c r="E25" s="23">
        <f>ROUND(E18*10000*E24*E21/365,0)</f>
        <v>6615</v>
      </c>
    </row>
    <row r="26" spans="2:6">
      <c r="B26" s="27" t="s">
        <v>26</v>
      </c>
      <c r="C26" s="25" t="s">
        <v>27</v>
      </c>
      <c r="D26" s="18">
        <f>C10</f>
        <v>45689</v>
      </c>
      <c r="E26" s="27"/>
    </row>
    <row r="27" spans="2:6">
      <c r="B27" s="27"/>
      <c r="C27" s="25" t="s">
        <v>28</v>
      </c>
      <c r="D27" s="19">
        <f>D26-D19</f>
        <v>62</v>
      </c>
      <c r="E27" s="27"/>
    </row>
    <row r="28" spans="2:6">
      <c r="B28" s="27"/>
      <c r="C28" s="25" t="s">
        <v>29</v>
      </c>
      <c r="D28" s="20">
        <f>C11</f>
        <v>1E-3</v>
      </c>
      <c r="E28" s="27"/>
    </row>
    <row r="29" spans="2:6">
      <c r="B29" s="27"/>
      <c r="C29" s="25" t="s">
        <v>24</v>
      </c>
      <c r="D29" s="22">
        <f>ROUNDUP(D28*(1-D23),6)</f>
        <v>7.9700000000000007E-4</v>
      </c>
      <c r="E29" s="27"/>
      <c r="F29" s="24"/>
    </row>
    <row r="30" spans="2:6">
      <c r="B30" s="27"/>
      <c r="C30" s="25" t="s">
        <v>30</v>
      </c>
      <c r="D30" s="23">
        <f>ROUND(D18*10000*D29*D27/365,0)</f>
        <v>135</v>
      </c>
      <c r="E30" s="27"/>
      <c r="F30" s="24"/>
    </row>
  </sheetData>
  <mergeCells count="8">
    <mergeCell ref="B22:B25"/>
    <mergeCell ref="B26:B30"/>
    <mergeCell ref="E26:E30"/>
    <mergeCell ref="B2:E2"/>
    <mergeCell ref="B13:B15"/>
    <mergeCell ref="B17:C17"/>
    <mergeCell ref="B18:C18"/>
    <mergeCell ref="B19:B21"/>
  </mergeCells>
  <pageMargins left="0.78749999999999998" right="0.78749999999999998" top="1.0249999999999999" bottom="0.78749999999999998" header="0.78749999999999998" footer="0.511811023622047"/>
  <pageSetup paperSize="9" scale="115" orientation="portrait" useFirstPageNumber="1" horizontalDpi="300" verticalDpi="300"/>
  <headerFooter>
    <oddHeader>&amp;C&amp;"Arial,標準"&amp;A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治郎 森岡</cp:lastModifiedBy>
  <cp:revision>25</cp:revision>
  <dcterms:created xsi:type="dcterms:W3CDTF">2025-02-05T13:00:15Z</dcterms:created>
  <dcterms:modified xsi:type="dcterms:W3CDTF">2025-03-16T06:13:49Z</dcterms:modified>
  <cp:category/>
  <cp:contentStatus/>
</cp:coreProperties>
</file>