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計算シート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<sst xmlns="http://schemas.openxmlformats.org/spreadsheetml/2006/main" count="51" uniqueCount="33">
  <si>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かんたん年金手取り計算シート</t>
  </si>
  <si>
    <t>夫</t>
  </si>
  <si>
    <t>妻</t>
  </si>
  <si>
    <t>夫婦</t>
  </si>
  <si>
    <t>見るもの・計算式</t>
  </si>
  <si>
    <t>年金収入</t>
  </si>
  <si>
    <t>年金定期便 65歳〜</t>
  </si>
  <si>
    <t>所得</t>
  </si>
  <si>
    <t>公的年金等の控除額、雑所得の計算ページ</t>
  </si>
  <si>
    <t>国民健康保険料</t>
  </si>
  <si>
    <t>---</t>
  </si>
  <si>
    <t>国民健康保険料シミュレーション</t>
  </si>
  <si>
    <t>介護保険料</t>
  </si>
  <si>
    <t>市役所のホームページ</t>
  </si>
  <si>
    <t>社会保険料</t>
  </si>
  <si>
    <t>(3)+(4)</t>
  </si>
  <si>
    <t>所得税</t>
  </si>
  <si>
    <t>年金税金シミュレーションページ</t>
  </si>
  <si>
    <t>住民税</t>
  </si>
  <si>
    <t>自動車税</t>
  </si>
  <si>
    <t>車1台所有</t>
  </si>
  <si>
    <t>固定資産税</t>
  </si>
  <si>
    <t>一戸建て持ち家</t>
  </si>
  <si>
    <t>年金手取り</t>
  </si>
  <si>
    <t>(1)-(5)-(6)-(7)-(8)-(9)</t>
  </si>
  <si>
    <t>年金手取り率</t>
  </si>
  <si>
    <t>(10)÷(1)x100</t>
  </si>
  <si>
    <t>年金手取り(月平均)</t>
  </si>
  <si>
    <t>(10)÷12</t>
  </si>
  <si>
    <t>月生活費</t>
  </si>
  <si>
    <t>総務省2019年統計</t>
  </si>
  <si>
    <t>家計収支(赤字・黒字)</t>
  </si>
  <si>
    <t>(12)-(13)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</si>
</sst>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\(0\)"/>
    <numFmt numFmtId="166" formatCode="#,##0\円"/>
    <numFmt numFmtId="167" formatCode="0%"/>
    <numFmt numFmtId="168" formatCode="#,##0\円;[RED]\-#,##0\円"/>
  </numFmts>
  <fonts count="6">
    <font>
      <sz val="10"/>
      <name val="Arial Unicode MS"/>
      <family val="2"/>
    </font>
    <font>
      <sz val="10"/>
      <name val="Arial"/>
      <family val="0"/>
    </font>
    <font>
      <sz val="10"/>
      <name val="Hiragino Maru Gothic ProN"/>
      <family val="2"/>
    </font>
    <font>
      <sz val="12"/>
      <name val="Hiragino Maru Gothic ProN"/>
      <family val="2"/>
    </font>
    <font>
      <sz val="10"/>
      <color indexed="9"/>
      <name val="Hiragino Maru Gothic ProN"/>
      <family val="2"/>
    </font>
    <font>
      <sz val="10"/>
      <color indexed="12"/>
      <name val="Hiragino Maru Gothic ProN"/>
      <family val="2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3" fillId="0" borderId="0" xfId="0" applyFont="1" applyAlignment="1">
      <alignment horizontal="center" vertical="center"/>
    </xf>
    <xf numFmtId="164" fontId="4" fillId="2" borderId="1" xfId="0" applyFont="1" applyFill="1" applyBorder="1" applyAlignment="1">
      <alignment vertical="center"/>
    </xf>
    <xf numFmtId="164" fontId="4" fillId="2" borderId="1" xfId="0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/>
    </xf>
    <xf numFmtId="164" fontId="2" fillId="3" borderId="3" xfId="0" applyFont="1" applyFill="1" applyBorder="1" applyAlignment="1">
      <alignment horizontal="left" vertical="center"/>
    </xf>
    <xf numFmtId="166" fontId="2" fillId="0" borderId="1" xfId="0" applyNumberFormat="1" applyFont="1" applyBorder="1" applyAlignment="1">
      <alignment horizontal="right" vertical="center"/>
    </xf>
    <xf numFmtId="164" fontId="2" fillId="0" borderId="1" xfId="0" applyFont="1" applyBorder="1" applyAlignment="1">
      <alignment vertical="center" wrapText="1"/>
    </xf>
    <xf numFmtId="164" fontId="2" fillId="3" borderId="3" xfId="0" applyFont="1" applyFill="1" applyBorder="1" applyAlignment="1">
      <alignment vertical="center"/>
    </xf>
    <xf numFmtId="164" fontId="5" fillId="0" borderId="1" xfId="0" applyFont="1" applyBorder="1" applyAlignment="1">
      <alignment vertical="center" wrapText="1"/>
    </xf>
    <xf numFmtId="164" fontId="2" fillId="0" borderId="1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vertical="center"/>
    </xf>
    <xf numFmtId="168" fontId="2" fillId="0" borderId="1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keisan.casio.jp/exec/system/1337231447" TargetMode="External" /><Relationship Id="rId2" Type="http://schemas.openxmlformats.org/officeDocument/2006/relationships/hyperlink" Target="https://www.mmea.biz/simulation/kokuho_calculation/" TargetMode="External" /><Relationship Id="rId3" Type="http://schemas.openxmlformats.org/officeDocument/2006/relationships/hyperlink" Target="https://www.mmea.biz/simulation/nenkin_simulation/" TargetMode="External" /><Relationship Id="rId4" Type="http://schemas.openxmlformats.org/officeDocument/2006/relationships/hyperlink" Target="https://www.mmea.biz/simulation/nenkin_simulation/" TargetMode="External" /><Relationship Id="rId5" Type="http://schemas.openxmlformats.org/officeDocument/2006/relationships/hyperlink" Target="https://www.stat.go.jp/data/kakei/2019np/gaikyo/pdf/gk0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9"/>
  <sheetViews>
    <sheetView showGridLines="0" tabSelected="1" zoomScale="116" zoomScaleNormal="116" workbookViewId="0" topLeftCell="A1">
      <selection activeCell="A1" sqref="A1"/>
    </sheetView>
  </sheetViews>
  <sheetFormatPr defaultColWidth="12.57421875" defaultRowHeight="15"/>
  <cols>
    <col min="1" max="1" width="5.57421875" style="1" customWidth="1"/>
    <col min="2" max="2" width="5.8515625" style="1" customWidth="1"/>
    <col min="3" max="3" width="19.8515625" style="1" customWidth="1"/>
    <col min="4" max="4" width="12.57421875" style="1" customWidth="1"/>
    <col min="5" max="5" width="11.421875" style="1" customWidth="1"/>
    <col min="6" max="6" width="13.57421875" style="1" customWidth="1"/>
    <col min="7" max="7" width="37.140625" style="1" customWidth="1"/>
    <col min="8" max="16384" width="11.57421875" style="1" customWidth="1"/>
  </cols>
  <sheetData>
    <row r="3" spans="2:7" ht="12.75">
      <c r="B3" s="2" t="s">
        <v>0</v>
      </c>
      <c r="C3" s="2"/>
      <c r="D3" s="2"/>
      <c r="E3" s="2"/>
      <c r="F3" s="2"/>
      <c r="G3" s="2"/>
    </row>
    <row r="5" spans="2:7" ht="30.75" customHeight="1">
      <c r="B5" s="3"/>
      <c r="C5" s="3"/>
      <c r="D5" s="4" t="s">
        <v>1</v>
      </c>
      <c r="E5" s="4" t="s">
        <v>2</v>
      </c>
      <c r="F5" s="4" t="s">
        <v>3</v>
      </c>
      <c r="G5" s="4" t="s">
        <v>4</v>
      </c>
    </row>
    <row r="6" spans="2:7" ht="16.5" customHeight="1">
      <c r="B6" s="5">
        <v>1</v>
      </c>
      <c r="C6" s="6" t="s">
        <v>5</v>
      </c>
      <c r="D6" s="7">
        <f>2300000</f>
        <v>2300000</v>
      </c>
      <c r="E6" s="7">
        <v>830000</v>
      </c>
      <c r="F6" s="7">
        <f>D6+E6</f>
        <v>3130000</v>
      </c>
      <c r="G6" s="8" t="s">
        <v>6</v>
      </c>
    </row>
    <row r="7" spans="2:7" ht="16.5" customHeight="1">
      <c r="B7" s="5">
        <v>2</v>
      </c>
      <c r="C7" s="9" t="s">
        <v>7</v>
      </c>
      <c r="D7" s="7">
        <v>1200000</v>
      </c>
      <c r="E7" s="7">
        <v>0</v>
      </c>
      <c r="F7" s="7">
        <f>D7+E7</f>
        <v>1200000</v>
      </c>
      <c r="G7" s="10" t="s">
        <v>8</v>
      </c>
    </row>
    <row r="8" spans="2:7" ht="16.5" customHeight="1">
      <c r="B8" s="5">
        <v>3</v>
      </c>
      <c r="C8" s="9" t="s">
        <v>9</v>
      </c>
      <c r="D8" s="11" t="s">
        <v>10</v>
      </c>
      <c r="E8" s="12" t="s">
        <v>10</v>
      </c>
      <c r="F8" s="7">
        <v>150000</v>
      </c>
      <c r="G8" s="10" t="s">
        <v>11</v>
      </c>
    </row>
    <row r="9" spans="2:7" ht="16.5" customHeight="1">
      <c r="B9" s="5">
        <v>4</v>
      </c>
      <c r="C9" s="9" t="s">
        <v>12</v>
      </c>
      <c r="D9" s="7">
        <v>72600</v>
      </c>
      <c r="E9" s="7">
        <v>56100</v>
      </c>
      <c r="F9" s="7">
        <f>D9+E9</f>
        <v>128700</v>
      </c>
      <c r="G9" s="8" t="s">
        <v>13</v>
      </c>
    </row>
    <row r="10" spans="2:7" ht="16.5" customHeight="1">
      <c r="B10" s="5">
        <v>5</v>
      </c>
      <c r="C10" s="9" t="s">
        <v>14</v>
      </c>
      <c r="D10" s="11" t="s">
        <v>10</v>
      </c>
      <c r="E10" s="12" t="s">
        <v>10</v>
      </c>
      <c r="F10" s="7">
        <f>F8+F9</f>
        <v>278700</v>
      </c>
      <c r="G10" s="8" t="s">
        <v>15</v>
      </c>
    </row>
    <row r="11" spans="2:7" ht="16.5" customHeight="1">
      <c r="B11" s="5">
        <v>6</v>
      </c>
      <c r="C11" s="9" t="s">
        <v>16</v>
      </c>
      <c r="D11" s="7">
        <v>3000</v>
      </c>
      <c r="E11" s="7">
        <v>0</v>
      </c>
      <c r="F11" s="7">
        <f>D11+E11</f>
        <v>3000</v>
      </c>
      <c r="G11" s="10" t="s">
        <v>17</v>
      </c>
    </row>
    <row r="12" spans="2:7" ht="16.5" customHeight="1">
      <c r="B12" s="5">
        <v>7</v>
      </c>
      <c r="C12" s="9" t="s">
        <v>18</v>
      </c>
      <c r="D12" s="7">
        <v>21000</v>
      </c>
      <c r="E12" s="7">
        <v>0</v>
      </c>
      <c r="F12" s="7">
        <f>D12+E12</f>
        <v>21000</v>
      </c>
      <c r="G12" s="10" t="s">
        <v>17</v>
      </c>
    </row>
    <row r="13" spans="2:7" ht="16.5" customHeight="1">
      <c r="B13" s="5">
        <v>8</v>
      </c>
      <c r="C13" s="9" t="s">
        <v>19</v>
      </c>
      <c r="D13" s="11" t="s">
        <v>10</v>
      </c>
      <c r="E13" s="12" t="s">
        <v>10</v>
      </c>
      <c r="F13" s="7">
        <v>34500</v>
      </c>
      <c r="G13" s="8" t="s">
        <v>20</v>
      </c>
    </row>
    <row r="14" spans="2:7" ht="16.5" customHeight="1">
      <c r="B14" s="5">
        <v>9</v>
      </c>
      <c r="C14" s="9" t="s">
        <v>21</v>
      </c>
      <c r="D14" s="11" t="s">
        <v>10</v>
      </c>
      <c r="E14" s="12" t="s">
        <v>10</v>
      </c>
      <c r="F14" s="7">
        <v>100000</v>
      </c>
      <c r="G14" s="8" t="s">
        <v>22</v>
      </c>
    </row>
    <row r="15" spans="2:7" ht="16.5" customHeight="1">
      <c r="B15" s="5">
        <v>10</v>
      </c>
      <c r="C15" s="9" t="s">
        <v>23</v>
      </c>
      <c r="D15" s="11" t="s">
        <v>10</v>
      </c>
      <c r="E15" s="12" t="s">
        <v>10</v>
      </c>
      <c r="F15" s="7">
        <f>F6-F10-F11-F11-F12-F13-F14</f>
        <v>2689800</v>
      </c>
      <c r="G15" s="8" t="s">
        <v>24</v>
      </c>
    </row>
    <row r="16" spans="2:7" ht="16.5" customHeight="1">
      <c r="B16" s="5">
        <v>11</v>
      </c>
      <c r="C16" s="9" t="s">
        <v>25</v>
      </c>
      <c r="D16" s="11" t="s">
        <v>10</v>
      </c>
      <c r="E16" s="12" t="s">
        <v>10</v>
      </c>
      <c r="F16" s="13">
        <f>F15/F6</f>
        <v>0.8593610223642173</v>
      </c>
      <c r="G16" s="8" t="s">
        <v>26</v>
      </c>
    </row>
    <row r="17" spans="2:7" ht="16.5" customHeight="1">
      <c r="B17" s="5">
        <v>12</v>
      </c>
      <c r="C17" s="9" t="s">
        <v>27</v>
      </c>
      <c r="D17" s="11" t="s">
        <v>10</v>
      </c>
      <c r="E17" s="12" t="s">
        <v>10</v>
      </c>
      <c r="F17" s="7">
        <f>F15/12</f>
        <v>224150</v>
      </c>
      <c r="G17" s="8" t="s">
        <v>28</v>
      </c>
    </row>
    <row r="18" spans="2:7" ht="16.5" customHeight="1">
      <c r="B18" s="5">
        <v>13</v>
      </c>
      <c r="C18" s="9" t="s">
        <v>29</v>
      </c>
      <c r="D18" s="11" t="s">
        <v>10</v>
      </c>
      <c r="E18" s="12" t="s">
        <v>10</v>
      </c>
      <c r="F18" s="7">
        <v>240000</v>
      </c>
      <c r="G18" s="10" t="s">
        <v>30</v>
      </c>
    </row>
    <row r="19" spans="2:7" ht="16.5" customHeight="1">
      <c r="B19" s="5">
        <v>14</v>
      </c>
      <c r="C19" s="9" t="s">
        <v>31</v>
      </c>
      <c r="D19" s="11" t="s">
        <v>10</v>
      </c>
      <c r="E19" s="12" t="s">
        <v>10</v>
      </c>
      <c r="F19" s="14">
        <f>F17-F18</f>
        <v>-15850</v>
      </c>
      <c r="G19" s="8" t="s">
        <v>32</v>
      </c>
    </row>
  </sheetData>
  <sheetProtection selectLockedCells="1" selectUnlockedCells="1"/>
  <mergeCells count="2">
    <mergeCell ref="B3:G3"/>
    <mergeCell ref="B5:C5"/>
  </mergeCells>
  <hyperlinks>
    <hyperlink ref="G7" r:id="rId1" display="公的年金等の控除額、雑所得の計算ページ"/>
    <hyperlink ref="G8" r:id="rId2" display="国民健康保険料シミュレーション"/>
    <hyperlink ref="G11" r:id="rId3" display="年金税金シミュレーションページ"/>
    <hyperlink ref="G12" r:id="rId4" display="年金税金シミュレーションページ"/>
    <hyperlink ref="G18" r:id="rId5" display="総務省2019年統計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2021-07-26T14:03:15Z</dcterms:created>
  <cp:category/>
  <cp:version/>
  <cp:contentType/>
  <cp:contentStatus/>
  <cp:revision>1</cp:revision>
</cp:coreProperties>
</file>