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6380" windowHeight="8190" tabRatio="398" activeTab="4"/>
  </bookViews>
  <sheets>
    <sheet name="老後資金" sheetId="1" r:id="rId1"/>
    <sheet name="収入" sheetId="2" r:id="rId2"/>
    <sheet name="支出" sheetId="3" r:id="rId3"/>
    <sheet name="収支" sheetId="4" r:id="rId4"/>
    <sheet name="収支グラフ" sheetId="5" r:id="rId5"/>
  </sheets>
  <calcPr calcId="145621"/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4" i="3"/>
  <c r="G25" i="3"/>
  <c r="G26" i="3"/>
  <c r="G27" i="3"/>
  <c r="G28" i="3"/>
  <c r="G29" i="3"/>
  <c r="G30" i="3"/>
  <c r="G31" i="3"/>
  <c r="G32" i="3"/>
  <c r="G33" i="3"/>
  <c r="G34" i="3"/>
  <c r="F35" i="3"/>
  <c r="G35" i="3"/>
  <c r="G36" i="3"/>
  <c r="G37" i="3"/>
  <c r="G38" i="3"/>
  <c r="G39" i="3"/>
  <c r="G40" i="3"/>
  <c r="G41" i="3"/>
  <c r="G42" i="3"/>
  <c r="F43" i="3"/>
  <c r="G43" i="3" s="1"/>
  <c r="F44" i="3"/>
  <c r="G44" i="3" s="1"/>
  <c r="F45" i="3"/>
  <c r="G45" i="3"/>
  <c r="G46" i="3"/>
  <c r="G47" i="3"/>
  <c r="G48" i="3"/>
  <c r="G49" i="3"/>
  <c r="C6" i="4"/>
  <c r="B7" i="4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C6" i="2"/>
  <c r="H6" i="2"/>
  <c r="E6" i="4" s="1"/>
  <c r="I6" i="2"/>
  <c r="B7" i="2"/>
  <c r="C7" i="2"/>
  <c r="H7" i="2"/>
  <c r="E7" i="4" s="1"/>
  <c r="I7" i="2"/>
  <c r="B8" i="2"/>
  <c r="C8" i="2"/>
  <c r="H8" i="2"/>
  <c r="E8" i="4" s="1"/>
  <c r="I8" i="2"/>
  <c r="B9" i="2"/>
  <c r="C9" i="2"/>
  <c r="H9" i="2"/>
  <c r="E9" i="4" s="1"/>
  <c r="I9" i="2"/>
  <c r="B10" i="2"/>
  <c r="C10" i="2"/>
  <c r="H10" i="2"/>
  <c r="E10" i="4" s="1"/>
  <c r="I10" i="2"/>
  <c r="B11" i="2"/>
  <c r="C11" i="2"/>
  <c r="H11" i="2"/>
  <c r="E11" i="4" s="1"/>
  <c r="I11" i="2"/>
  <c r="B12" i="2"/>
  <c r="C12" i="2"/>
  <c r="H12" i="2"/>
  <c r="E12" i="4" s="1"/>
  <c r="I12" i="2"/>
  <c r="B13" i="2"/>
  <c r="C13" i="2"/>
  <c r="H13" i="2"/>
  <c r="E13" i="4" s="1"/>
  <c r="I13" i="2"/>
  <c r="B14" i="2"/>
  <c r="C14" i="2"/>
  <c r="H14" i="2"/>
  <c r="E14" i="4" s="1"/>
  <c r="I14" i="2"/>
  <c r="B15" i="2"/>
  <c r="C15" i="2"/>
  <c r="H15" i="2"/>
  <c r="E15" i="4" s="1"/>
  <c r="I15" i="2"/>
  <c r="B16" i="2"/>
  <c r="C16" i="2"/>
  <c r="H16" i="2"/>
  <c r="E16" i="4" s="1"/>
  <c r="I16" i="2"/>
  <c r="B17" i="2"/>
  <c r="C17" i="2"/>
  <c r="H17" i="2"/>
  <c r="E17" i="4" s="1"/>
  <c r="I17" i="2"/>
  <c r="B18" i="2"/>
  <c r="C18" i="2"/>
  <c r="H18" i="2"/>
  <c r="E18" i="4" s="1"/>
  <c r="I18" i="2"/>
  <c r="B19" i="2"/>
  <c r="C19" i="2"/>
  <c r="H19" i="2"/>
  <c r="E19" i="4" s="1"/>
  <c r="I19" i="2"/>
  <c r="B20" i="2"/>
  <c r="C20" i="2"/>
  <c r="H20" i="2"/>
  <c r="E20" i="4" s="1"/>
  <c r="I20" i="2"/>
  <c r="B21" i="2"/>
  <c r="C21" i="2"/>
  <c r="H21" i="2"/>
  <c r="E21" i="4" s="1"/>
  <c r="I21" i="2"/>
  <c r="B22" i="2"/>
  <c r="C22" i="2"/>
  <c r="H22" i="2"/>
  <c r="E22" i="4" s="1"/>
  <c r="I22" i="2"/>
  <c r="B23" i="2"/>
  <c r="C23" i="2"/>
  <c r="H23" i="2"/>
  <c r="E23" i="4" s="1"/>
  <c r="I23" i="2"/>
  <c r="B24" i="2"/>
  <c r="C24" i="2"/>
  <c r="H24" i="2"/>
  <c r="E24" i="4" s="1"/>
  <c r="I24" i="2"/>
  <c r="B25" i="2"/>
  <c r="C25" i="2"/>
  <c r="H25" i="2"/>
  <c r="E25" i="4" s="1"/>
  <c r="I25" i="2"/>
  <c r="B26" i="2"/>
  <c r="C26" i="2"/>
  <c r="H26" i="2"/>
  <c r="E26" i="4" s="1"/>
  <c r="I26" i="2"/>
  <c r="B27" i="2"/>
  <c r="C27" i="2"/>
  <c r="H27" i="2"/>
  <c r="E27" i="4" s="1"/>
  <c r="I27" i="2"/>
  <c r="B28" i="2"/>
  <c r="C28" i="2"/>
  <c r="H28" i="2"/>
  <c r="E28" i="4" s="1"/>
  <c r="I28" i="2"/>
  <c r="B29" i="2"/>
  <c r="C29" i="2"/>
  <c r="H29" i="2"/>
  <c r="E29" i="4" s="1"/>
  <c r="I29" i="2"/>
  <c r="B30" i="2"/>
  <c r="C30" i="2"/>
  <c r="H30" i="2"/>
  <c r="E30" i="4" s="1"/>
  <c r="B31" i="2"/>
  <c r="C31" i="2"/>
  <c r="H31" i="2"/>
  <c r="E31" i="4" s="1"/>
  <c r="I31" i="2"/>
  <c r="B32" i="2"/>
  <c r="C32" i="2"/>
  <c r="H32" i="2"/>
  <c r="E32" i="4" s="1"/>
  <c r="I32" i="2"/>
  <c r="B33" i="2"/>
  <c r="C33" i="2"/>
  <c r="H33" i="2"/>
  <c r="E33" i="4" s="1"/>
  <c r="I33" i="2"/>
  <c r="B34" i="2"/>
  <c r="C34" i="2"/>
  <c r="H34" i="2"/>
  <c r="E34" i="4" s="1"/>
  <c r="B35" i="2"/>
  <c r="C35" i="2"/>
  <c r="H35" i="2"/>
  <c r="E35" i="4" s="1"/>
  <c r="B36" i="2"/>
  <c r="C36" i="2"/>
  <c r="H36" i="2"/>
  <c r="E36" i="4" s="1"/>
  <c r="B37" i="2"/>
  <c r="C37" i="2"/>
  <c r="H37" i="2"/>
  <c r="E37" i="4" s="1"/>
  <c r="B38" i="2"/>
  <c r="C38" i="2"/>
  <c r="H38" i="2"/>
  <c r="E38" i="4" s="1"/>
  <c r="B39" i="2"/>
  <c r="C39" i="2"/>
  <c r="H39" i="2"/>
  <c r="E39" i="4" s="1"/>
  <c r="B40" i="2"/>
  <c r="C40" i="2"/>
  <c r="H40" i="2"/>
  <c r="E40" i="4" s="1"/>
  <c r="B41" i="2"/>
  <c r="C41" i="2"/>
  <c r="H41" i="2"/>
  <c r="E41" i="4" s="1"/>
  <c r="E21" i="1"/>
  <c r="D6" i="4" s="1"/>
  <c r="B6" i="3" l="1"/>
  <c r="I41" i="2"/>
  <c r="I40" i="2"/>
  <c r="I39" i="2"/>
  <c r="I38" i="2"/>
  <c r="I37" i="2"/>
  <c r="I36" i="2"/>
  <c r="I35" i="2"/>
  <c r="I34" i="2"/>
  <c r="I30" i="2"/>
  <c r="H6" i="3" l="1"/>
  <c r="F6" i="4"/>
  <c r="F7" i="4" l="1"/>
  <c r="G6" i="4"/>
  <c r="D7" i="4" l="1"/>
  <c r="D8" i="4" s="1"/>
  <c r="F8" i="4"/>
  <c r="G7" i="4"/>
  <c r="D9" i="4" l="1"/>
  <c r="F9" i="4"/>
  <c r="G8" i="4"/>
  <c r="D10" i="4" l="1"/>
  <c r="F10" i="4"/>
  <c r="G9" i="4"/>
  <c r="F11" i="4" l="1"/>
  <c r="G10" i="4"/>
  <c r="D11" i="4" s="1"/>
  <c r="F12" i="4" l="1"/>
  <c r="G11" i="4"/>
  <c r="D12" i="4" s="1"/>
  <c r="D13" i="4" l="1"/>
  <c r="F13" i="4"/>
  <c r="G12" i="4"/>
  <c r="D14" i="4" l="1"/>
  <c r="F14" i="4"/>
  <c r="G13" i="4"/>
  <c r="F15" i="4" l="1"/>
  <c r="G14" i="4"/>
  <c r="D15" i="4"/>
  <c r="F16" i="4" l="1"/>
  <c r="G15" i="4"/>
  <c r="D16" i="4"/>
  <c r="F17" i="4" l="1"/>
  <c r="G16" i="4"/>
  <c r="D17" i="4"/>
  <c r="F18" i="4" l="1"/>
  <c r="G17" i="4"/>
  <c r="D18" i="4" s="1"/>
  <c r="D19" i="4" l="1"/>
  <c r="F19" i="4"/>
  <c r="G18" i="4"/>
  <c r="F20" i="4" l="1"/>
  <c r="G19" i="4"/>
  <c r="D20" i="4" s="1"/>
  <c r="F21" i="4" l="1"/>
  <c r="G20" i="4"/>
  <c r="D21" i="4" s="1"/>
  <c r="F22" i="4" l="1"/>
  <c r="G21" i="4"/>
  <c r="D22" i="4" s="1"/>
  <c r="D23" i="4" l="1"/>
  <c r="F23" i="4"/>
  <c r="G22" i="4"/>
  <c r="F24" i="4" l="1"/>
  <c r="G23" i="4"/>
  <c r="D24" i="4" s="1"/>
  <c r="D25" i="4" l="1"/>
  <c r="F25" i="4"/>
  <c r="G24" i="4"/>
  <c r="F26" i="4" l="1"/>
  <c r="G25" i="4"/>
  <c r="D26" i="4"/>
  <c r="F27" i="4" l="1"/>
  <c r="G26" i="4"/>
  <c r="D27" i="4" s="1"/>
  <c r="F28" i="4" l="1"/>
  <c r="G27" i="4"/>
  <c r="D28" i="4" s="1"/>
  <c r="D29" i="4" l="1"/>
  <c r="F29" i="4"/>
  <c r="G28" i="4"/>
  <c r="D30" i="4" l="1"/>
  <c r="F30" i="4"/>
  <c r="G29" i="4"/>
  <c r="D31" i="4" l="1"/>
  <c r="F31" i="4"/>
  <c r="G30" i="4"/>
  <c r="F32" i="4" l="1"/>
  <c r="G31" i="4"/>
  <c r="D32" i="4"/>
  <c r="F33" i="4" l="1"/>
  <c r="G32" i="4"/>
  <c r="D33" i="4" s="1"/>
  <c r="D34" i="4" l="1"/>
  <c r="F34" i="4"/>
  <c r="G33" i="4"/>
  <c r="F35" i="4" l="1"/>
  <c r="G34" i="4"/>
  <c r="D35" i="4" s="1"/>
  <c r="F36" i="4" l="1"/>
  <c r="G35" i="4"/>
  <c r="D36" i="4" s="1"/>
  <c r="F37" i="4" l="1"/>
  <c r="G36" i="4"/>
  <c r="D37" i="4" s="1"/>
  <c r="F38" i="4" l="1"/>
  <c r="G37" i="4"/>
  <c r="D38" i="4" s="1"/>
  <c r="F39" i="4" l="1"/>
  <c r="G38" i="4"/>
  <c r="D39" i="4" s="1"/>
  <c r="F40" i="4" l="1"/>
  <c r="G39" i="4"/>
  <c r="D40" i="4" s="1"/>
  <c r="F41" i="4" l="1"/>
  <c r="G41" i="4" s="1"/>
  <c r="G40" i="4"/>
  <c r="D41" i="4" s="1"/>
  <c r="G42" i="4" l="1"/>
</calcChain>
</file>

<file path=xl/sharedStrings.xml><?xml version="1.0" encoding="utf-8"?>
<sst xmlns="http://schemas.openxmlformats.org/spreadsheetml/2006/main" count="125" uniqueCount="108">
  <si>
    <t>老後資金 (サンプル)</t>
  </si>
  <si>
    <t>単位：万円</t>
  </si>
  <si>
    <t>種類</t>
  </si>
  <si>
    <t>コメント</t>
  </si>
  <si>
    <t>番号</t>
  </si>
  <si>
    <t>金額</t>
  </si>
  <si>
    <t>退職金(夫)</t>
  </si>
  <si>
    <t>個人年金(夫)</t>
  </si>
  <si>
    <t>一括受取</t>
  </si>
  <si>
    <t>個人年金(妻)</t>
  </si>
  <si>
    <t>年金受取 10年間</t>
  </si>
  <si>
    <r>
      <t>(30 x 10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Arial"/>
        <family val="2"/>
      </rPr>
      <t>)</t>
    </r>
  </si>
  <si>
    <t>企業年金(夫)</t>
  </si>
  <si>
    <t>確定拠出年金</t>
  </si>
  <si>
    <t>普通預金(夫)</t>
  </si>
  <si>
    <t>XX銀行</t>
  </si>
  <si>
    <t>普通預金(妻)</t>
  </si>
  <si>
    <t>YY銀行</t>
  </si>
  <si>
    <t>定期預金(夫)</t>
  </si>
  <si>
    <t>定期預金(妻)</t>
  </si>
  <si>
    <t>合計</t>
  </si>
  <si>
    <t>収入 (サンプル)</t>
  </si>
  <si>
    <t>夫婦年齢差</t>
  </si>
  <si>
    <t>単位万円</t>
  </si>
  <si>
    <t>夫年齢</t>
  </si>
  <si>
    <t>妻年齢</t>
  </si>
  <si>
    <t>公的年金(夫)</t>
  </si>
  <si>
    <t>公的年金(妻)</t>
  </si>
  <si>
    <t>個人年金</t>
  </si>
  <si>
    <t>給料</t>
  </si>
  <si>
    <t>収入年額</t>
  </si>
  <si>
    <t>月当たり</t>
  </si>
  <si>
    <t>支出 (サンプル)</t>
  </si>
  <si>
    <t>年間支出</t>
  </si>
  <si>
    <t>月当たり支出</t>
  </si>
  <si>
    <t>項目</t>
  </si>
  <si>
    <t>内容</t>
  </si>
  <si>
    <t>支出</t>
  </si>
  <si>
    <t>メモ</t>
  </si>
  <si>
    <t>毎月</t>
  </si>
  <si>
    <t>年間</t>
  </si>
  <si>
    <t>基本生活費</t>
  </si>
  <si>
    <t>食費</t>
  </si>
  <si>
    <t>光熱費</t>
  </si>
  <si>
    <t>上水道</t>
  </si>
  <si>
    <t>2ヶ月 8,000円</t>
  </si>
  <si>
    <t>ガス</t>
  </si>
  <si>
    <t>年間平均 5,000円</t>
  </si>
  <si>
    <t>電気</t>
  </si>
  <si>
    <t>年間平均 7,000円</t>
  </si>
  <si>
    <t>通信費</t>
  </si>
  <si>
    <t>光回線</t>
  </si>
  <si>
    <t>インターネット、固定電話、テレビ</t>
  </si>
  <si>
    <t>NHK受信料</t>
  </si>
  <si>
    <t>団体割引毎年4月に12か月分前払い</t>
  </si>
  <si>
    <t>スマホ代</t>
  </si>
  <si>
    <t>格安SIM</t>
  </si>
  <si>
    <t>衣料・履物</t>
  </si>
  <si>
    <t>家庭用品</t>
  </si>
  <si>
    <t>交通費</t>
  </si>
  <si>
    <t>車使用</t>
  </si>
  <si>
    <t>その他</t>
  </si>
  <si>
    <t>散髪、美容室、通院等</t>
  </si>
  <si>
    <t>税金等</t>
  </si>
  <si>
    <t>所得税</t>
  </si>
  <si>
    <t>65歳から90歳までの年金に対して推算した合計の年当たり</t>
  </si>
  <si>
    <t>住民税</t>
  </si>
  <si>
    <t>健康保険料</t>
  </si>
  <si>
    <t>介護保険料</t>
  </si>
  <si>
    <t>住宅関連費用</t>
  </si>
  <si>
    <t>地代・家賃</t>
  </si>
  <si>
    <t>持ち家</t>
  </si>
  <si>
    <t>住宅ローン返済</t>
  </si>
  <si>
    <t>ローン完済</t>
  </si>
  <si>
    <t>修繕積立金</t>
  </si>
  <si>
    <t>10年に一度外壁塗装工事100万円</t>
  </si>
  <si>
    <t>管理費など</t>
  </si>
  <si>
    <t>火災保険料</t>
  </si>
  <si>
    <t>固定資産税</t>
  </si>
  <si>
    <t>家と土地</t>
  </si>
  <si>
    <t>保険料</t>
  </si>
  <si>
    <t>生命保険</t>
  </si>
  <si>
    <t>損害保険</t>
  </si>
  <si>
    <t>がん保険</t>
  </si>
  <si>
    <t>医療保険</t>
  </si>
  <si>
    <t>自動車関連費</t>
  </si>
  <si>
    <t>自動車ローン</t>
  </si>
  <si>
    <t>自動車税</t>
  </si>
  <si>
    <t>1台目</t>
  </si>
  <si>
    <t>2台目</t>
  </si>
  <si>
    <t>自動車保険</t>
  </si>
  <si>
    <t>ガソリン代</t>
  </si>
  <si>
    <t>駐車場代</t>
  </si>
  <si>
    <t>車検</t>
  </si>
  <si>
    <t>2年で20万（2台）</t>
  </si>
  <si>
    <t>オイル交換</t>
  </si>
  <si>
    <t>1回3,000円,年2回,2台</t>
  </si>
  <si>
    <t>タイヤ交換</t>
  </si>
  <si>
    <t>4年で8万円(2台)</t>
  </si>
  <si>
    <t>バッテリ交換</t>
  </si>
  <si>
    <t>4年で3万円(2台)</t>
  </si>
  <si>
    <t>教育娯楽</t>
  </si>
  <si>
    <t>レジャー</t>
  </si>
  <si>
    <t>年2回国内旅行</t>
  </si>
  <si>
    <t>交際・慶弔・帰省</t>
  </si>
  <si>
    <t>収支</t>
  </si>
  <si>
    <t>老後資金</t>
  </si>
  <si>
    <t>収入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</si>
</sst>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/mm/dd"/>
    <numFmt numFmtId="177" formatCode="0\ ;[Red]\(0\)"/>
    <numFmt numFmtId="178" formatCode="#,##0.0"/>
    <numFmt numFmtId="179" formatCode="0.00\ "/>
    <numFmt numFmtId="180" formatCode="0.0\ "/>
    <numFmt numFmtId="181" formatCode="0\ "/>
  </numFmts>
  <fonts count="11" x14ac:knownFonts="1"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3"/>
      <color indexed="8"/>
      <name val="ＭＳ Ｐゴシック"/>
      <family val="3"/>
      <charset val="128"/>
    </font>
    <font>
      <sz val="16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9"/>
        <bgColor indexed="63"/>
      </patternFill>
    </fill>
    <fill>
      <patternFill patternType="solid">
        <fgColor indexed="47"/>
        <bgColor indexed="13"/>
      </patternFill>
    </fill>
    <fill>
      <patternFill patternType="solid">
        <fgColor indexed="56"/>
        <bgColor indexed="58"/>
      </patternFill>
    </fill>
    <fill>
      <patternFill patternType="solid">
        <fgColor indexed="41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0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6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6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>
      <alignment vertical="center"/>
    </xf>
    <xf numFmtId="179" fontId="6" fillId="0" borderId="5" xfId="0" applyNumberFormat="1" applyFont="1" applyBorder="1">
      <alignment vertical="center"/>
    </xf>
    <xf numFmtId="180" fontId="0" fillId="0" borderId="5" xfId="0" applyNumberFormat="1" applyFont="1" applyBorder="1">
      <alignment vertical="center"/>
    </xf>
    <xf numFmtId="180" fontId="9" fillId="0" borderId="10" xfId="0" applyNumberFormat="1" applyFont="1" applyBorder="1">
      <alignment vertical="center"/>
    </xf>
    <xf numFmtId="180" fontId="9" fillId="0" borderId="11" xfId="0" applyNumberFormat="1" applyFont="1" applyBorder="1">
      <alignment vertical="center"/>
    </xf>
    <xf numFmtId="0" fontId="9" fillId="6" borderId="8" xfId="0" applyFont="1" applyFill="1" applyBorder="1">
      <alignment vertical="center"/>
    </xf>
    <xf numFmtId="180" fontId="9" fillId="0" borderId="4" xfId="0" applyNumberFormat="1" applyFont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/>
    </xf>
    <xf numFmtId="38" fontId="6" fillId="9" borderId="4" xfId="0" applyNumberFormat="1" applyFont="1" applyFill="1" applyBorder="1" applyAlignment="1">
      <alignment horizontal="center" vertical="center"/>
    </xf>
    <xf numFmtId="181" fontId="6" fillId="0" borderId="5" xfId="0" applyNumberFormat="1" applyFont="1" applyBorder="1" applyAlignment="1">
      <alignment horizontal="center" vertical="center"/>
    </xf>
    <xf numFmtId="38" fontId="6" fillId="9" borderId="5" xfId="0" applyNumberFormat="1" applyFont="1" applyFill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38" fontId="6" fillId="9" borderId="10" xfId="0" applyNumberFormat="1" applyFont="1" applyFill="1" applyBorder="1" applyAlignment="1">
      <alignment horizontal="center" vertical="center"/>
    </xf>
    <xf numFmtId="38" fontId="6" fillId="9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/>
    </xf>
    <xf numFmtId="179" fontId="6" fillId="0" borderId="5" xfId="0" applyNumberFormat="1" applyFont="1" applyBorder="1">
      <alignment vertical="center"/>
    </xf>
    <xf numFmtId="180" fontId="0" fillId="0" borderId="5" xfId="0" applyNumberFormat="1" applyFont="1" applyBorder="1">
      <alignment vertical="center"/>
    </xf>
    <xf numFmtId="180" fontId="9" fillId="0" borderId="11" xfId="0" applyNumberFormat="1" applyFont="1" applyBorder="1" applyAlignment="1">
      <alignment horizontal="left" vertical="center" wrapText="1"/>
    </xf>
    <xf numFmtId="0" fontId="9" fillId="6" borderId="5" xfId="0" applyFont="1" applyFill="1" applyBorder="1">
      <alignment vertical="center"/>
    </xf>
    <xf numFmtId="0" fontId="9" fillId="6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66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収支グラフ</a:t>
            </a:r>
          </a:p>
        </c:rich>
      </c:tx>
      <c:layout>
        <c:manualLayout>
          <c:xMode val="edge"/>
          <c:yMode val="edge"/>
          <c:x val="0.39682580690497571"/>
          <c:y val="9.7315436241610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3189694103105"/>
          <c:y val="0.2348993288590604"/>
          <c:w val="0.60846623725429605"/>
          <c:h val="0.62919463087248317"/>
        </c:manualLayout>
      </c:layout>
      <c:scatterChart>
        <c:scatterStyle val="lineMarker"/>
        <c:varyColors val="0"/>
        <c:ser>
          <c:idx val="0"/>
          <c:order val="0"/>
          <c:tx>
            <c:strRef>
              <c:f>収支!$D$5</c:f>
              <c:strCache>
                <c:ptCount val="1"/>
                <c:pt idx="0">
                  <c:v>老後資金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収支!$B$6:$B$41</c:f>
              <c:numCache>
                <c:formatCode>General</c:formatCod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</c:numCache>
            </c:numRef>
          </c:xVal>
          <c:yVal>
            <c:numRef>
              <c:f>収支!$D$6:$D$41</c:f>
              <c:numCache>
                <c:formatCode>0\ </c:formatCode>
                <c:ptCount val="36"/>
                <c:pt idx="0">
                  <c:v>2000</c:v>
                </c:pt>
                <c:pt idx="1">
                  <c:v>1895.3</c:v>
                </c:pt>
                <c:pt idx="2">
                  <c:v>1790.6</c:v>
                </c:pt>
                <c:pt idx="3">
                  <c:v>1685.8999999999999</c:v>
                </c:pt>
                <c:pt idx="4">
                  <c:v>1581.1999999999998</c:v>
                </c:pt>
                <c:pt idx="5">
                  <c:v>1476.4999999999998</c:v>
                </c:pt>
                <c:pt idx="6">
                  <c:v>1440.7999999999997</c:v>
                </c:pt>
                <c:pt idx="7">
                  <c:v>1405.0999999999997</c:v>
                </c:pt>
                <c:pt idx="8">
                  <c:v>1369.3999999999996</c:v>
                </c:pt>
                <c:pt idx="9">
                  <c:v>1333.6999999999996</c:v>
                </c:pt>
                <c:pt idx="10">
                  <c:v>1297.9999999999995</c:v>
                </c:pt>
                <c:pt idx="11">
                  <c:v>1303.2999999999995</c:v>
                </c:pt>
                <c:pt idx="12">
                  <c:v>1308.5999999999995</c:v>
                </c:pt>
                <c:pt idx="13">
                  <c:v>1313.8999999999994</c:v>
                </c:pt>
                <c:pt idx="14">
                  <c:v>1319.1999999999994</c:v>
                </c:pt>
                <c:pt idx="15">
                  <c:v>1324.4999999999993</c:v>
                </c:pt>
                <c:pt idx="16">
                  <c:v>1299.7999999999993</c:v>
                </c:pt>
                <c:pt idx="17">
                  <c:v>1275.0999999999992</c:v>
                </c:pt>
                <c:pt idx="18">
                  <c:v>1250.3999999999992</c:v>
                </c:pt>
                <c:pt idx="19">
                  <c:v>1225.6999999999991</c:v>
                </c:pt>
                <c:pt idx="20">
                  <c:v>1200.9999999999991</c:v>
                </c:pt>
                <c:pt idx="21">
                  <c:v>1176.299999999999</c:v>
                </c:pt>
                <c:pt idx="22">
                  <c:v>1151.599999999999</c:v>
                </c:pt>
                <c:pt idx="23">
                  <c:v>1126.899999999999</c:v>
                </c:pt>
                <c:pt idx="24">
                  <c:v>1102.1999999999989</c:v>
                </c:pt>
                <c:pt idx="25">
                  <c:v>1077.4999999999989</c:v>
                </c:pt>
                <c:pt idx="26">
                  <c:v>1052.7999999999988</c:v>
                </c:pt>
                <c:pt idx="27">
                  <c:v>1028.0999999999988</c:v>
                </c:pt>
                <c:pt idx="28">
                  <c:v>1003.3999999999987</c:v>
                </c:pt>
                <c:pt idx="29">
                  <c:v>978.69999999999868</c:v>
                </c:pt>
                <c:pt idx="30">
                  <c:v>953.99999999999864</c:v>
                </c:pt>
                <c:pt idx="31">
                  <c:v>929.29999999999859</c:v>
                </c:pt>
                <c:pt idx="32">
                  <c:v>904.59999999999854</c:v>
                </c:pt>
                <c:pt idx="33">
                  <c:v>879.8999999999985</c:v>
                </c:pt>
                <c:pt idx="34">
                  <c:v>855.19999999999845</c:v>
                </c:pt>
                <c:pt idx="35">
                  <c:v>830.49999999999841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収支!$E$5</c:f>
              <c:strCache>
                <c:ptCount val="1"/>
                <c:pt idx="0">
                  <c:v>収入</c:v>
                </c:pt>
              </c:strCache>
            </c:strRef>
          </c:tx>
          <c:spPr>
            <a:ln w="381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収支!$B$6:$B$41</c:f>
              <c:numCache>
                <c:formatCode>General</c:formatCod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</c:numCache>
            </c:numRef>
          </c:xVal>
          <c:yVal>
            <c:numRef>
              <c:f>収支!$E$6:$E$41</c:f>
              <c:numCache>
                <c:formatCode>0\ </c:formatCode>
                <c:ptCount val="36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269</c:v>
                </c:pt>
                <c:pt idx="6">
                  <c:v>269</c:v>
                </c:pt>
                <c:pt idx="7">
                  <c:v>269</c:v>
                </c:pt>
                <c:pt idx="8">
                  <c:v>269</c:v>
                </c:pt>
                <c:pt idx="9">
                  <c:v>269</c:v>
                </c:pt>
                <c:pt idx="10">
                  <c:v>310</c:v>
                </c:pt>
                <c:pt idx="11">
                  <c:v>310</c:v>
                </c:pt>
                <c:pt idx="12">
                  <c:v>310</c:v>
                </c:pt>
                <c:pt idx="13">
                  <c:v>310</c:v>
                </c:pt>
                <c:pt idx="14">
                  <c:v>310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  <c:pt idx="18">
                  <c:v>280</c:v>
                </c:pt>
                <c:pt idx="19">
                  <c:v>280</c:v>
                </c:pt>
                <c:pt idx="20">
                  <c:v>280</c:v>
                </c:pt>
                <c:pt idx="21">
                  <c:v>280</c:v>
                </c:pt>
                <c:pt idx="22">
                  <c:v>280</c:v>
                </c:pt>
                <c:pt idx="23">
                  <c:v>280</c:v>
                </c:pt>
                <c:pt idx="24">
                  <c:v>280</c:v>
                </c:pt>
                <c:pt idx="25">
                  <c:v>280</c:v>
                </c:pt>
                <c:pt idx="26">
                  <c:v>280</c:v>
                </c:pt>
                <c:pt idx="27">
                  <c:v>280</c:v>
                </c:pt>
                <c:pt idx="28">
                  <c:v>280</c:v>
                </c:pt>
                <c:pt idx="29">
                  <c:v>280</c:v>
                </c:pt>
                <c:pt idx="30">
                  <c:v>280</c:v>
                </c:pt>
                <c:pt idx="31">
                  <c:v>280</c:v>
                </c:pt>
                <c:pt idx="32">
                  <c:v>280</c:v>
                </c:pt>
                <c:pt idx="33">
                  <c:v>280</c:v>
                </c:pt>
                <c:pt idx="34">
                  <c:v>280</c:v>
                </c:pt>
                <c:pt idx="35">
                  <c:v>280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収支!$F$5</c:f>
              <c:strCache>
                <c:ptCount val="1"/>
                <c:pt idx="0">
                  <c:v>支出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収支!$B$6:$B$41</c:f>
              <c:numCache>
                <c:formatCode>General</c:formatCod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</c:numCache>
            </c:numRef>
          </c:xVal>
          <c:yVal>
            <c:numRef>
              <c:f>収支!$F$6:$F$41</c:f>
              <c:numCache>
                <c:formatCode>0\ </c:formatCode>
                <c:ptCount val="36"/>
                <c:pt idx="0">
                  <c:v>304.7</c:v>
                </c:pt>
                <c:pt idx="1">
                  <c:v>304.7</c:v>
                </c:pt>
                <c:pt idx="2">
                  <c:v>304.7</c:v>
                </c:pt>
                <c:pt idx="3">
                  <c:v>304.7</c:v>
                </c:pt>
                <c:pt idx="4">
                  <c:v>304.7</c:v>
                </c:pt>
                <c:pt idx="5">
                  <c:v>304.7</c:v>
                </c:pt>
                <c:pt idx="6">
                  <c:v>304.7</c:v>
                </c:pt>
                <c:pt idx="7">
                  <c:v>304.7</c:v>
                </c:pt>
                <c:pt idx="8">
                  <c:v>304.7</c:v>
                </c:pt>
                <c:pt idx="9">
                  <c:v>304.7</c:v>
                </c:pt>
                <c:pt idx="10">
                  <c:v>304.7</c:v>
                </c:pt>
                <c:pt idx="11">
                  <c:v>304.7</c:v>
                </c:pt>
                <c:pt idx="12">
                  <c:v>304.7</c:v>
                </c:pt>
                <c:pt idx="13">
                  <c:v>304.7</c:v>
                </c:pt>
                <c:pt idx="14">
                  <c:v>304.7</c:v>
                </c:pt>
                <c:pt idx="15">
                  <c:v>304.7</c:v>
                </c:pt>
                <c:pt idx="16">
                  <c:v>304.7</c:v>
                </c:pt>
                <c:pt idx="17">
                  <c:v>304.7</c:v>
                </c:pt>
                <c:pt idx="18">
                  <c:v>304.7</c:v>
                </c:pt>
                <c:pt idx="19">
                  <c:v>304.7</c:v>
                </c:pt>
                <c:pt idx="20">
                  <c:v>304.7</c:v>
                </c:pt>
                <c:pt idx="21">
                  <c:v>304.7</c:v>
                </c:pt>
                <c:pt idx="22">
                  <c:v>304.7</c:v>
                </c:pt>
                <c:pt idx="23">
                  <c:v>304.7</c:v>
                </c:pt>
                <c:pt idx="24">
                  <c:v>304.7</c:v>
                </c:pt>
                <c:pt idx="25">
                  <c:v>304.7</c:v>
                </c:pt>
                <c:pt idx="26">
                  <c:v>304.7</c:v>
                </c:pt>
                <c:pt idx="27">
                  <c:v>304.7</c:v>
                </c:pt>
                <c:pt idx="28">
                  <c:v>304.7</c:v>
                </c:pt>
                <c:pt idx="29">
                  <c:v>304.7</c:v>
                </c:pt>
                <c:pt idx="30">
                  <c:v>304.7</c:v>
                </c:pt>
                <c:pt idx="31">
                  <c:v>304.7</c:v>
                </c:pt>
                <c:pt idx="32">
                  <c:v>304.7</c:v>
                </c:pt>
                <c:pt idx="33">
                  <c:v>304.7</c:v>
                </c:pt>
                <c:pt idx="34">
                  <c:v>304.7</c:v>
                </c:pt>
                <c:pt idx="35">
                  <c:v>304.7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収支!$G$5</c:f>
              <c:strCache>
                <c:ptCount val="1"/>
                <c:pt idx="0">
                  <c:v>収支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xVal>
            <c:numRef>
              <c:f>収支!$B$6:$B$41</c:f>
              <c:numCache>
                <c:formatCode>General</c:formatCode>
                <c:ptCount val="3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</c:numCache>
            </c:numRef>
          </c:xVal>
          <c:yVal>
            <c:numRef>
              <c:f>収支!$G$6:$G$41</c:f>
              <c:numCache>
                <c:formatCode>#,##0_);[Red]\(#,##0\)</c:formatCode>
                <c:ptCount val="36"/>
                <c:pt idx="0">
                  <c:v>-104.69999999999999</c:v>
                </c:pt>
                <c:pt idx="1">
                  <c:v>-104.69999999999999</c:v>
                </c:pt>
                <c:pt idx="2">
                  <c:v>-104.69999999999999</c:v>
                </c:pt>
                <c:pt idx="3">
                  <c:v>-104.69999999999999</c:v>
                </c:pt>
                <c:pt idx="4">
                  <c:v>-104.69999999999999</c:v>
                </c:pt>
                <c:pt idx="5">
                  <c:v>-35.699999999999989</c:v>
                </c:pt>
                <c:pt idx="6">
                  <c:v>-35.699999999999989</c:v>
                </c:pt>
                <c:pt idx="7">
                  <c:v>-35.699999999999989</c:v>
                </c:pt>
                <c:pt idx="8">
                  <c:v>-35.699999999999989</c:v>
                </c:pt>
                <c:pt idx="9">
                  <c:v>-35.699999999999989</c:v>
                </c:pt>
                <c:pt idx="10">
                  <c:v>5.3000000000000114</c:v>
                </c:pt>
                <c:pt idx="11">
                  <c:v>5.3000000000000114</c:v>
                </c:pt>
                <c:pt idx="12">
                  <c:v>5.3000000000000114</c:v>
                </c:pt>
                <c:pt idx="13">
                  <c:v>5.3000000000000114</c:v>
                </c:pt>
                <c:pt idx="14">
                  <c:v>5.3000000000000114</c:v>
                </c:pt>
                <c:pt idx="15">
                  <c:v>-24.699999999999989</c:v>
                </c:pt>
                <c:pt idx="16">
                  <c:v>-24.699999999999989</c:v>
                </c:pt>
                <c:pt idx="17">
                  <c:v>-24.699999999999989</c:v>
                </c:pt>
                <c:pt idx="18">
                  <c:v>-24.699999999999989</c:v>
                </c:pt>
                <c:pt idx="19">
                  <c:v>-24.699999999999989</c:v>
                </c:pt>
                <c:pt idx="20">
                  <c:v>-24.699999999999989</c:v>
                </c:pt>
                <c:pt idx="21">
                  <c:v>-24.699999999999989</c:v>
                </c:pt>
                <c:pt idx="22">
                  <c:v>-24.699999999999989</c:v>
                </c:pt>
                <c:pt idx="23">
                  <c:v>-24.699999999999989</c:v>
                </c:pt>
                <c:pt idx="24">
                  <c:v>-24.699999999999989</c:v>
                </c:pt>
                <c:pt idx="25">
                  <c:v>-24.699999999999989</c:v>
                </c:pt>
                <c:pt idx="26">
                  <c:v>-24.699999999999989</c:v>
                </c:pt>
                <c:pt idx="27">
                  <c:v>-24.699999999999989</c:v>
                </c:pt>
                <c:pt idx="28">
                  <c:v>-24.699999999999989</c:v>
                </c:pt>
                <c:pt idx="29">
                  <c:v>-24.699999999999989</c:v>
                </c:pt>
                <c:pt idx="30">
                  <c:v>-24.699999999999989</c:v>
                </c:pt>
                <c:pt idx="31">
                  <c:v>-24.699999999999989</c:v>
                </c:pt>
                <c:pt idx="32">
                  <c:v>-24.699999999999989</c:v>
                </c:pt>
                <c:pt idx="33">
                  <c:v>-24.699999999999989</c:v>
                </c:pt>
                <c:pt idx="34">
                  <c:v>-24.699999999999989</c:v>
                </c:pt>
                <c:pt idx="35">
                  <c:v>-24.699999999999989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48256"/>
        <c:axId val="206058624"/>
      </c:scatterChart>
      <c:valAx>
        <c:axId val="206048256"/>
        <c:scaling>
          <c:orientation val="minMax"/>
          <c:max val="95"/>
          <c:min val="6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年齢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iragino Mincho ProN"/>
                    <a:ea typeface="ＭＳ Ｐゴシック"/>
                  </a:rPr>
                  <a:t>(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夫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iragino Mincho ProN"/>
                    <a:ea typeface="ＭＳ Ｐゴシック"/>
                  </a:rPr>
                  <a:t>)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Hiragino Mincho ProN"/>
                </a:endParaRPr>
              </a:p>
            </c:rich>
          </c:tx>
          <c:layout>
            <c:manualLayout>
              <c:xMode val="edge"/>
              <c:yMode val="edge"/>
              <c:x val="0.41693164778816116"/>
              <c:y val="0.911073825503355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4C4C4C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058624"/>
        <c:crossesAt val="-500"/>
        <c:crossBetween val="midCat"/>
      </c:valAx>
      <c:valAx>
        <c:axId val="2060586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金額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Hiragino Mincho ProN"/>
                  <a:ea typeface="ＭＳ Ｐゴシック"/>
                </a:endParaRPr>
              </a:p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iragino Mincho ProN"/>
                    <a:ea typeface="ＭＳ Ｐゴシック"/>
                  </a:rPr>
                  <a:t>(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万円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iragino Mincho ProN"/>
                    <a:ea typeface="ＭＳ Ｐゴシック"/>
                  </a:rPr>
                  <a:t>)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latin typeface="Hiragino Mincho ProN"/>
                </a:endParaRPr>
              </a:p>
            </c:rich>
          </c:tx>
          <c:layout>
            <c:manualLayout>
              <c:xMode val="edge"/>
              <c:yMode val="edge"/>
              <c:x val="5.0793703283836894E-2"/>
              <c:y val="0.51174496644295298"/>
            </c:manualLayout>
          </c:layout>
          <c:overlay val="0"/>
          <c:spPr>
            <a:noFill/>
            <a:ln w="25400">
              <a:noFill/>
            </a:ln>
          </c:spPr>
        </c:title>
        <c:numFmt formatCode="0\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4C4C4C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6048256"/>
        <c:crossesAt val="0"/>
        <c:crossBetween val="midCat"/>
      </c:valAx>
      <c:spPr>
        <a:solidFill>
          <a:srgbClr val="FFFFFF"/>
        </a:solidFill>
        <a:ln w="381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7098159616981"/>
          <c:y val="0.36241610738255031"/>
          <c:w val="0.17777796149342912"/>
          <c:h val="0.38926174496644295"/>
        </c:manualLayout>
      </c:layout>
      <c:overlay val="0"/>
      <c:spPr>
        <a:noFill/>
        <a:ln w="3175">
          <a:solidFill>
            <a:srgbClr val="4C4C4C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</xdr:row>
      <xdr:rowOff>152400</xdr:rowOff>
    </xdr:from>
    <xdr:to>
      <xdr:col>11</xdr:col>
      <xdr:colOff>514350</xdr:colOff>
      <xdr:row>37</xdr:row>
      <xdr:rowOff>0</xdr:rowOff>
    </xdr:to>
    <xdr:graphicFrame macro="">
      <xdr:nvGraphicFramePr>
        <xdr:cNvPr id="5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showGridLines="0" workbookViewId="0"/>
  </sheetViews>
  <sheetFormatPr defaultColWidth="10.5" defaultRowHeight="13.5" x14ac:dyDescent="0.15"/>
  <cols>
    <col min="1" max="1" width="6.125" style="1" customWidth="1"/>
    <col min="2" max="2" width="18.25" style="1" customWidth="1"/>
    <col min="3" max="3" width="21.5" style="1" customWidth="1"/>
    <col min="4" max="4" width="17.75" style="1" customWidth="1"/>
    <col min="5" max="5" width="15.125" style="1" customWidth="1"/>
    <col min="6" max="245" width="9" style="1" customWidth="1"/>
    <col min="246" max="16384" width="10.5" style="1"/>
  </cols>
  <sheetData>
    <row r="1" spans="2:5" ht="17.25" x14ac:dyDescent="0.15">
      <c r="B1" s="2"/>
      <c r="C1" s="3"/>
      <c r="D1" s="3"/>
      <c r="E1" s="3"/>
    </row>
    <row r="2" spans="2:5" ht="14.25" x14ac:dyDescent="0.15">
      <c r="B2" s="51" t="s">
        <v>0</v>
      </c>
      <c r="C2" s="51"/>
      <c r="D2" s="51"/>
      <c r="E2" s="51"/>
    </row>
    <row r="3" spans="2:5" x14ac:dyDescent="0.15">
      <c r="E3"/>
    </row>
    <row r="4" spans="2:5" ht="20.100000000000001" customHeight="1" x14ac:dyDescent="0.15">
      <c r="E4" s="1" t="s">
        <v>1</v>
      </c>
    </row>
    <row r="5" spans="2:5" ht="37.5" customHeight="1" x14ac:dyDescent="0.15">
      <c r="B5" s="4" t="s">
        <v>2</v>
      </c>
      <c r="C5" s="5" t="s">
        <v>3</v>
      </c>
      <c r="D5" s="5" t="s">
        <v>4</v>
      </c>
      <c r="E5" s="6" t="s">
        <v>5</v>
      </c>
    </row>
    <row r="6" spans="2:5" ht="17.100000000000001" customHeight="1" x14ac:dyDescent="0.15">
      <c r="B6" s="7" t="s">
        <v>6</v>
      </c>
      <c r="C6" s="7"/>
      <c r="D6" s="8"/>
      <c r="E6" s="8">
        <v>500</v>
      </c>
    </row>
    <row r="7" spans="2:5" ht="17.100000000000001" customHeight="1" x14ac:dyDescent="0.15">
      <c r="B7" s="9"/>
      <c r="C7" s="9"/>
      <c r="D7" s="10"/>
      <c r="E7" s="10"/>
    </row>
    <row r="8" spans="2:5" ht="17.100000000000001" customHeight="1" x14ac:dyDescent="0.15">
      <c r="B8" s="9" t="s">
        <v>7</v>
      </c>
      <c r="C8" s="9" t="s">
        <v>8</v>
      </c>
      <c r="D8" s="10"/>
      <c r="E8" s="10">
        <v>500</v>
      </c>
    </row>
    <row r="9" spans="2:5" ht="17.100000000000001" customHeight="1" x14ac:dyDescent="0.15">
      <c r="B9" s="9" t="s">
        <v>9</v>
      </c>
      <c r="C9" s="9" t="s">
        <v>10</v>
      </c>
      <c r="D9" s="10"/>
      <c r="E9" s="11" t="s">
        <v>11</v>
      </c>
    </row>
    <row r="10" spans="2:5" ht="17.100000000000001" customHeight="1" x14ac:dyDescent="0.15">
      <c r="B10" s="9"/>
      <c r="C10" s="9"/>
      <c r="D10" s="10"/>
      <c r="E10" s="10"/>
    </row>
    <row r="11" spans="2:5" ht="17.100000000000001" customHeight="1" x14ac:dyDescent="0.15">
      <c r="B11" s="9" t="s">
        <v>12</v>
      </c>
      <c r="C11" s="9" t="s">
        <v>13</v>
      </c>
      <c r="D11" s="10"/>
      <c r="E11" s="10">
        <v>500</v>
      </c>
    </row>
    <row r="12" spans="2:5" ht="17.100000000000001" customHeight="1" x14ac:dyDescent="0.15">
      <c r="B12" s="9"/>
      <c r="C12" s="9"/>
      <c r="D12" s="10"/>
      <c r="E12" s="10"/>
    </row>
    <row r="13" spans="2:5" ht="17.100000000000001" customHeight="1" x14ac:dyDescent="0.15">
      <c r="B13" s="9" t="s">
        <v>14</v>
      </c>
      <c r="C13" s="9" t="s">
        <v>15</v>
      </c>
      <c r="D13" s="12"/>
      <c r="E13" s="10">
        <v>100</v>
      </c>
    </row>
    <row r="14" spans="2:5" ht="17.100000000000001" customHeight="1" x14ac:dyDescent="0.15">
      <c r="B14" s="9" t="s">
        <v>16</v>
      </c>
      <c r="C14" s="9" t="s">
        <v>17</v>
      </c>
      <c r="D14" s="12"/>
      <c r="E14" s="10">
        <v>100</v>
      </c>
    </row>
    <row r="15" spans="2:5" ht="17.100000000000001" customHeight="1" x14ac:dyDescent="0.15">
      <c r="B15" s="9"/>
      <c r="C15" s="9"/>
      <c r="D15" s="12"/>
      <c r="E15" s="10"/>
    </row>
    <row r="16" spans="2:5" ht="17.100000000000001" customHeight="1" x14ac:dyDescent="0.15">
      <c r="B16" s="9" t="s">
        <v>18</v>
      </c>
      <c r="C16" s="9" t="s">
        <v>15</v>
      </c>
      <c r="D16" s="10"/>
      <c r="E16" s="10">
        <v>200</v>
      </c>
    </row>
    <row r="17" spans="2:5" ht="17.100000000000001" customHeight="1" x14ac:dyDescent="0.15">
      <c r="B17" s="9" t="s">
        <v>19</v>
      </c>
      <c r="C17" s="9" t="s">
        <v>17</v>
      </c>
      <c r="D17" s="10"/>
      <c r="E17" s="10">
        <v>100</v>
      </c>
    </row>
    <row r="18" spans="2:5" ht="17.100000000000001" customHeight="1" x14ac:dyDescent="0.15">
      <c r="B18" s="9"/>
      <c r="C18" s="9"/>
      <c r="D18" s="10"/>
      <c r="E18" s="10"/>
    </row>
    <row r="19" spans="2:5" ht="17.100000000000001" customHeight="1" x14ac:dyDescent="0.15">
      <c r="B19" s="9"/>
      <c r="C19" s="9"/>
      <c r="D19" s="10"/>
      <c r="E19" s="10"/>
    </row>
    <row r="20" spans="2:5" ht="17.100000000000001" customHeight="1" x14ac:dyDescent="0.15">
      <c r="B20" s="9"/>
      <c r="C20" s="9"/>
      <c r="D20" s="10"/>
      <c r="E20" s="10"/>
    </row>
    <row r="21" spans="2:5" ht="17.100000000000001" customHeight="1" x14ac:dyDescent="0.15">
      <c r="B21" s="13"/>
      <c r="C21" s="14"/>
      <c r="D21" s="10" t="s">
        <v>20</v>
      </c>
      <c r="E21" s="10">
        <f>SUM(E6:E20)</f>
        <v>2000</v>
      </c>
    </row>
  </sheetData>
  <sheetProtection selectLockedCells="1" selectUnlockedCells="1"/>
  <mergeCells count="1">
    <mergeCell ref="B2:E2"/>
  </mergeCells>
  <phoneticPr fontId="10"/>
  <printOptions horizontalCentered="1"/>
  <pageMargins left="0.2361111111111111" right="0.2361111111111111" top="0.6694444444444444" bottom="0.55138888888888893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showGridLines="0" workbookViewId="0"/>
  </sheetViews>
  <sheetFormatPr defaultColWidth="10.5" defaultRowHeight="13.5" x14ac:dyDescent="0.15"/>
  <cols>
    <col min="1" max="1" width="3.5" style="1" customWidth="1"/>
    <col min="2" max="3" width="9.375" style="1" customWidth="1"/>
    <col min="4" max="4" width="12.25" style="1" customWidth="1"/>
    <col min="5" max="5" width="12.125" style="1" customWidth="1"/>
    <col min="6" max="6" width="10.125" style="1" customWidth="1"/>
    <col min="7" max="7" width="9.5" style="1" customWidth="1"/>
    <col min="8" max="8" width="10.75" style="1" customWidth="1"/>
    <col min="9" max="9" width="11.75" style="1" customWidth="1"/>
    <col min="10" max="10" width="6.625" style="1" customWidth="1"/>
    <col min="11" max="253" width="9" style="1" customWidth="1"/>
    <col min="254" max="16384" width="10.5" style="1"/>
  </cols>
  <sheetData>
    <row r="2" spans="2:9" ht="14.25" x14ac:dyDescent="0.15">
      <c r="B2" s="51" t="s">
        <v>21</v>
      </c>
      <c r="C2" s="51"/>
      <c r="D2" s="51"/>
      <c r="E2" s="51"/>
      <c r="F2" s="51"/>
      <c r="G2" s="51"/>
      <c r="H2" s="51"/>
      <c r="I2" s="51"/>
    </row>
    <row r="3" spans="2:9" x14ac:dyDescent="0.15">
      <c r="B3" s="15" t="s">
        <v>22</v>
      </c>
      <c r="C3" s="16">
        <v>-5</v>
      </c>
      <c r="I3" s="1" t="s">
        <v>23</v>
      </c>
    </row>
    <row r="4" spans="2:9" x14ac:dyDescent="0.15">
      <c r="I4" s="17"/>
    </row>
    <row r="5" spans="2:9" ht="34.700000000000003" customHeight="1" x14ac:dyDescent="0.15">
      <c r="B5" s="18" t="s">
        <v>24</v>
      </c>
      <c r="C5" s="19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20" t="s">
        <v>31</v>
      </c>
    </row>
    <row r="6" spans="2:9" ht="14.1" customHeight="1" x14ac:dyDescent="0.15">
      <c r="B6" s="21">
        <v>60</v>
      </c>
      <c r="C6" s="21">
        <f>B6+C3</f>
        <v>55</v>
      </c>
      <c r="D6" s="22">
        <v>0</v>
      </c>
      <c r="E6" s="22">
        <v>0</v>
      </c>
      <c r="F6" s="22">
        <v>0</v>
      </c>
      <c r="G6" s="22">
        <v>200</v>
      </c>
      <c r="H6" s="23">
        <f t="shared" ref="H6:H41" si="0">SUM(D6:G6)</f>
        <v>200</v>
      </c>
      <c r="I6" s="23">
        <f t="shared" ref="I6:I41" si="1">H6/12</f>
        <v>16.666666666666668</v>
      </c>
    </row>
    <row r="7" spans="2:9" ht="14.1" customHeight="1" x14ac:dyDescent="0.15">
      <c r="B7" s="24">
        <f t="shared" ref="B7:B41" si="2">B6+1</f>
        <v>61</v>
      </c>
      <c r="C7" s="24">
        <f t="shared" ref="C7:C41" si="3">C6+1</f>
        <v>56</v>
      </c>
      <c r="D7" s="25">
        <v>0</v>
      </c>
      <c r="E7" s="25">
        <v>0</v>
      </c>
      <c r="F7" s="25">
        <v>0</v>
      </c>
      <c r="G7" s="25">
        <v>200</v>
      </c>
      <c r="H7" s="26">
        <f t="shared" si="0"/>
        <v>200</v>
      </c>
      <c r="I7" s="26">
        <f t="shared" si="1"/>
        <v>16.666666666666668</v>
      </c>
    </row>
    <row r="8" spans="2:9" ht="14.1" customHeight="1" x14ac:dyDescent="0.15">
      <c r="B8" s="24">
        <f t="shared" si="2"/>
        <v>62</v>
      </c>
      <c r="C8" s="24">
        <f t="shared" si="3"/>
        <v>57</v>
      </c>
      <c r="D8" s="25">
        <v>0</v>
      </c>
      <c r="E8" s="25">
        <v>0</v>
      </c>
      <c r="F8" s="25">
        <v>0</v>
      </c>
      <c r="G8" s="25">
        <v>200</v>
      </c>
      <c r="H8" s="26">
        <f t="shared" si="0"/>
        <v>200</v>
      </c>
      <c r="I8" s="26">
        <f t="shared" si="1"/>
        <v>16.666666666666668</v>
      </c>
    </row>
    <row r="9" spans="2:9" ht="14.1" customHeight="1" x14ac:dyDescent="0.15">
      <c r="B9" s="24">
        <f t="shared" si="2"/>
        <v>63</v>
      </c>
      <c r="C9" s="24">
        <f t="shared" si="3"/>
        <v>58</v>
      </c>
      <c r="D9" s="25">
        <v>0</v>
      </c>
      <c r="E9" s="25">
        <v>0</v>
      </c>
      <c r="F9" s="25">
        <v>0</v>
      </c>
      <c r="G9" s="25">
        <v>200</v>
      </c>
      <c r="H9" s="26">
        <f t="shared" si="0"/>
        <v>200</v>
      </c>
      <c r="I9" s="26">
        <f t="shared" si="1"/>
        <v>16.666666666666668</v>
      </c>
    </row>
    <row r="10" spans="2:9" ht="14.1" customHeight="1" x14ac:dyDescent="0.15">
      <c r="B10" s="24">
        <f t="shared" si="2"/>
        <v>64</v>
      </c>
      <c r="C10" s="24">
        <f t="shared" si="3"/>
        <v>59</v>
      </c>
      <c r="D10" s="25">
        <v>0</v>
      </c>
      <c r="E10" s="25">
        <v>0</v>
      </c>
      <c r="F10" s="25">
        <v>0</v>
      </c>
      <c r="G10" s="25">
        <v>200</v>
      </c>
      <c r="H10" s="26">
        <f t="shared" si="0"/>
        <v>200</v>
      </c>
      <c r="I10" s="26">
        <f t="shared" si="1"/>
        <v>16.666666666666668</v>
      </c>
    </row>
    <row r="11" spans="2:9" ht="14.1" customHeight="1" x14ac:dyDescent="0.15">
      <c r="B11" s="24">
        <f t="shared" si="2"/>
        <v>65</v>
      </c>
      <c r="C11" s="24">
        <f t="shared" si="3"/>
        <v>60</v>
      </c>
      <c r="D11" s="25">
        <v>239</v>
      </c>
      <c r="E11" s="25">
        <v>0</v>
      </c>
      <c r="F11" s="25">
        <v>30</v>
      </c>
      <c r="G11" s="25">
        <v>0</v>
      </c>
      <c r="H11" s="26">
        <f t="shared" si="0"/>
        <v>269</v>
      </c>
      <c r="I11" s="26">
        <f t="shared" si="1"/>
        <v>22.416666666666668</v>
      </c>
    </row>
    <row r="12" spans="2:9" ht="14.1" customHeight="1" x14ac:dyDescent="0.15">
      <c r="B12" s="24">
        <f t="shared" si="2"/>
        <v>66</v>
      </c>
      <c r="C12" s="24">
        <f t="shared" si="3"/>
        <v>61</v>
      </c>
      <c r="D12" s="25">
        <v>239</v>
      </c>
      <c r="E12" s="25">
        <v>0</v>
      </c>
      <c r="F12" s="25">
        <v>30</v>
      </c>
      <c r="G12" s="25">
        <v>0</v>
      </c>
      <c r="H12" s="26">
        <f t="shared" si="0"/>
        <v>269</v>
      </c>
      <c r="I12" s="26">
        <f t="shared" si="1"/>
        <v>22.416666666666668</v>
      </c>
    </row>
    <row r="13" spans="2:9" ht="14.1" customHeight="1" x14ac:dyDescent="0.15">
      <c r="B13" s="24">
        <f t="shared" si="2"/>
        <v>67</v>
      </c>
      <c r="C13" s="24">
        <f t="shared" si="3"/>
        <v>62</v>
      </c>
      <c r="D13" s="25">
        <v>239</v>
      </c>
      <c r="E13" s="25">
        <v>0</v>
      </c>
      <c r="F13" s="25">
        <v>30</v>
      </c>
      <c r="G13" s="25">
        <v>0</v>
      </c>
      <c r="H13" s="26">
        <f t="shared" si="0"/>
        <v>269</v>
      </c>
      <c r="I13" s="26">
        <f t="shared" si="1"/>
        <v>22.416666666666668</v>
      </c>
    </row>
    <row r="14" spans="2:9" ht="14.1" customHeight="1" x14ac:dyDescent="0.15">
      <c r="B14" s="24">
        <f t="shared" si="2"/>
        <v>68</v>
      </c>
      <c r="C14" s="24">
        <f t="shared" si="3"/>
        <v>63</v>
      </c>
      <c r="D14" s="25">
        <v>239</v>
      </c>
      <c r="E14" s="25">
        <v>0</v>
      </c>
      <c r="F14" s="25">
        <v>30</v>
      </c>
      <c r="G14" s="25">
        <v>0</v>
      </c>
      <c r="H14" s="26">
        <f t="shared" si="0"/>
        <v>269</v>
      </c>
      <c r="I14" s="26">
        <f t="shared" si="1"/>
        <v>22.416666666666668</v>
      </c>
    </row>
    <row r="15" spans="2:9" ht="14.1" customHeight="1" x14ac:dyDescent="0.15">
      <c r="B15" s="24">
        <f t="shared" si="2"/>
        <v>69</v>
      </c>
      <c r="C15" s="24">
        <f t="shared" si="3"/>
        <v>64</v>
      </c>
      <c r="D15" s="25">
        <v>239</v>
      </c>
      <c r="E15" s="25">
        <v>0</v>
      </c>
      <c r="F15" s="25">
        <v>30</v>
      </c>
      <c r="G15" s="25">
        <v>0</v>
      </c>
      <c r="H15" s="26">
        <f t="shared" si="0"/>
        <v>269</v>
      </c>
      <c r="I15" s="26">
        <f t="shared" si="1"/>
        <v>22.416666666666668</v>
      </c>
    </row>
    <row r="16" spans="2:9" ht="14.1" customHeight="1" x14ac:dyDescent="0.15">
      <c r="B16" s="24">
        <f t="shared" si="2"/>
        <v>70</v>
      </c>
      <c r="C16" s="24">
        <f t="shared" si="3"/>
        <v>65</v>
      </c>
      <c r="D16" s="25">
        <v>200</v>
      </c>
      <c r="E16" s="25">
        <v>80</v>
      </c>
      <c r="F16" s="25">
        <v>30</v>
      </c>
      <c r="G16" s="25">
        <v>0</v>
      </c>
      <c r="H16" s="26">
        <f t="shared" si="0"/>
        <v>310</v>
      </c>
      <c r="I16" s="26">
        <f t="shared" si="1"/>
        <v>25.833333333333332</v>
      </c>
    </row>
    <row r="17" spans="2:9" ht="14.1" customHeight="1" x14ac:dyDescent="0.15">
      <c r="B17" s="24">
        <f t="shared" si="2"/>
        <v>71</v>
      </c>
      <c r="C17" s="24">
        <f t="shared" si="3"/>
        <v>66</v>
      </c>
      <c r="D17" s="25">
        <v>200</v>
      </c>
      <c r="E17" s="25">
        <v>80</v>
      </c>
      <c r="F17" s="25">
        <v>30</v>
      </c>
      <c r="G17" s="25">
        <v>0</v>
      </c>
      <c r="H17" s="26">
        <f t="shared" si="0"/>
        <v>310</v>
      </c>
      <c r="I17" s="26">
        <f t="shared" si="1"/>
        <v>25.833333333333332</v>
      </c>
    </row>
    <row r="18" spans="2:9" ht="14.1" customHeight="1" x14ac:dyDescent="0.15">
      <c r="B18" s="24">
        <f t="shared" si="2"/>
        <v>72</v>
      </c>
      <c r="C18" s="24">
        <f t="shared" si="3"/>
        <v>67</v>
      </c>
      <c r="D18" s="25">
        <v>200</v>
      </c>
      <c r="E18" s="25">
        <v>80</v>
      </c>
      <c r="F18" s="25">
        <v>30</v>
      </c>
      <c r="G18" s="25">
        <v>0</v>
      </c>
      <c r="H18" s="26">
        <f t="shared" si="0"/>
        <v>310</v>
      </c>
      <c r="I18" s="26">
        <f t="shared" si="1"/>
        <v>25.833333333333332</v>
      </c>
    </row>
    <row r="19" spans="2:9" ht="14.1" customHeight="1" x14ac:dyDescent="0.15">
      <c r="B19" s="24">
        <f t="shared" si="2"/>
        <v>73</v>
      </c>
      <c r="C19" s="24">
        <f t="shared" si="3"/>
        <v>68</v>
      </c>
      <c r="D19" s="25">
        <v>200</v>
      </c>
      <c r="E19" s="25">
        <v>80</v>
      </c>
      <c r="F19" s="25">
        <v>30</v>
      </c>
      <c r="G19" s="25">
        <v>0</v>
      </c>
      <c r="H19" s="26">
        <f t="shared" si="0"/>
        <v>310</v>
      </c>
      <c r="I19" s="26">
        <f t="shared" si="1"/>
        <v>25.833333333333332</v>
      </c>
    </row>
    <row r="20" spans="2:9" ht="14.1" customHeight="1" x14ac:dyDescent="0.15">
      <c r="B20" s="24">
        <f t="shared" si="2"/>
        <v>74</v>
      </c>
      <c r="C20" s="24">
        <f t="shared" si="3"/>
        <v>69</v>
      </c>
      <c r="D20" s="25">
        <v>200</v>
      </c>
      <c r="E20" s="25">
        <v>80</v>
      </c>
      <c r="F20" s="25">
        <v>30</v>
      </c>
      <c r="G20" s="25">
        <v>0</v>
      </c>
      <c r="H20" s="26">
        <f t="shared" si="0"/>
        <v>310</v>
      </c>
      <c r="I20" s="26">
        <f t="shared" si="1"/>
        <v>25.833333333333332</v>
      </c>
    </row>
    <row r="21" spans="2:9" ht="14.1" customHeight="1" x14ac:dyDescent="0.15">
      <c r="B21" s="24">
        <f t="shared" si="2"/>
        <v>75</v>
      </c>
      <c r="C21" s="24">
        <f t="shared" si="3"/>
        <v>70</v>
      </c>
      <c r="D21" s="25">
        <v>200</v>
      </c>
      <c r="E21" s="25">
        <v>80</v>
      </c>
      <c r="F21" s="25">
        <v>0</v>
      </c>
      <c r="G21" s="25">
        <v>0</v>
      </c>
      <c r="H21" s="26">
        <f t="shared" si="0"/>
        <v>280</v>
      </c>
      <c r="I21" s="26">
        <f t="shared" si="1"/>
        <v>23.333333333333332</v>
      </c>
    </row>
    <row r="22" spans="2:9" ht="14.1" customHeight="1" x14ac:dyDescent="0.15">
      <c r="B22" s="24">
        <f t="shared" si="2"/>
        <v>76</v>
      </c>
      <c r="C22" s="24">
        <f t="shared" si="3"/>
        <v>71</v>
      </c>
      <c r="D22" s="25">
        <v>200</v>
      </c>
      <c r="E22" s="25">
        <v>80</v>
      </c>
      <c r="F22" s="25">
        <v>0</v>
      </c>
      <c r="G22" s="25">
        <v>0</v>
      </c>
      <c r="H22" s="26">
        <f t="shared" si="0"/>
        <v>280</v>
      </c>
      <c r="I22" s="26">
        <f t="shared" si="1"/>
        <v>23.333333333333332</v>
      </c>
    </row>
    <row r="23" spans="2:9" ht="14.1" customHeight="1" x14ac:dyDescent="0.15">
      <c r="B23" s="24">
        <f t="shared" si="2"/>
        <v>77</v>
      </c>
      <c r="C23" s="24">
        <f t="shared" si="3"/>
        <v>72</v>
      </c>
      <c r="D23" s="25">
        <v>200</v>
      </c>
      <c r="E23" s="25">
        <v>80</v>
      </c>
      <c r="F23" s="25">
        <v>0</v>
      </c>
      <c r="G23" s="25">
        <v>0</v>
      </c>
      <c r="H23" s="26">
        <f t="shared" si="0"/>
        <v>280</v>
      </c>
      <c r="I23" s="26">
        <f t="shared" si="1"/>
        <v>23.333333333333332</v>
      </c>
    </row>
    <row r="24" spans="2:9" ht="14.1" customHeight="1" x14ac:dyDescent="0.15">
      <c r="B24" s="24">
        <f t="shared" si="2"/>
        <v>78</v>
      </c>
      <c r="C24" s="24">
        <f t="shared" si="3"/>
        <v>73</v>
      </c>
      <c r="D24" s="25">
        <v>200</v>
      </c>
      <c r="E24" s="25">
        <v>80</v>
      </c>
      <c r="F24" s="25">
        <v>0</v>
      </c>
      <c r="G24" s="25">
        <v>0</v>
      </c>
      <c r="H24" s="26">
        <f t="shared" si="0"/>
        <v>280</v>
      </c>
      <c r="I24" s="26">
        <f t="shared" si="1"/>
        <v>23.333333333333332</v>
      </c>
    </row>
    <row r="25" spans="2:9" ht="14.1" customHeight="1" x14ac:dyDescent="0.15">
      <c r="B25" s="24">
        <f t="shared" si="2"/>
        <v>79</v>
      </c>
      <c r="C25" s="24">
        <f t="shared" si="3"/>
        <v>74</v>
      </c>
      <c r="D25" s="25">
        <v>200</v>
      </c>
      <c r="E25" s="25">
        <v>80</v>
      </c>
      <c r="F25" s="25">
        <v>0</v>
      </c>
      <c r="G25" s="25">
        <v>0</v>
      </c>
      <c r="H25" s="26">
        <f t="shared" si="0"/>
        <v>280</v>
      </c>
      <c r="I25" s="26">
        <f t="shared" si="1"/>
        <v>23.333333333333332</v>
      </c>
    </row>
    <row r="26" spans="2:9" ht="14.1" customHeight="1" x14ac:dyDescent="0.15">
      <c r="B26" s="24">
        <f t="shared" si="2"/>
        <v>80</v>
      </c>
      <c r="C26" s="24">
        <f t="shared" si="3"/>
        <v>75</v>
      </c>
      <c r="D26" s="25">
        <v>200</v>
      </c>
      <c r="E26" s="25">
        <v>80</v>
      </c>
      <c r="F26" s="25">
        <v>0</v>
      </c>
      <c r="G26" s="25">
        <v>0</v>
      </c>
      <c r="H26" s="26">
        <f t="shared" si="0"/>
        <v>280</v>
      </c>
      <c r="I26" s="26">
        <f t="shared" si="1"/>
        <v>23.333333333333332</v>
      </c>
    </row>
    <row r="27" spans="2:9" ht="14.1" customHeight="1" x14ac:dyDescent="0.15">
      <c r="B27" s="24">
        <f t="shared" si="2"/>
        <v>81</v>
      </c>
      <c r="C27" s="24">
        <f t="shared" si="3"/>
        <v>76</v>
      </c>
      <c r="D27" s="25">
        <v>200</v>
      </c>
      <c r="E27" s="25">
        <v>80</v>
      </c>
      <c r="F27" s="25">
        <v>0</v>
      </c>
      <c r="G27" s="25">
        <v>0</v>
      </c>
      <c r="H27" s="26">
        <f t="shared" si="0"/>
        <v>280</v>
      </c>
      <c r="I27" s="26">
        <f t="shared" si="1"/>
        <v>23.333333333333332</v>
      </c>
    </row>
    <row r="28" spans="2:9" ht="14.1" customHeight="1" x14ac:dyDescent="0.15">
      <c r="B28" s="24">
        <f t="shared" si="2"/>
        <v>82</v>
      </c>
      <c r="C28" s="24">
        <f t="shared" si="3"/>
        <v>77</v>
      </c>
      <c r="D28" s="25">
        <v>200</v>
      </c>
      <c r="E28" s="25">
        <v>80</v>
      </c>
      <c r="F28" s="25">
        <v>0</v>
      </c>
      <c r="G28" s="25">
        <v>0</v>
      </c>
      <c r="H28" s="26">
        <f t="shared" si="0"/>
        <v>280</v>
      </c>
      <c r="I28" s="26">
        <f t="shared" si="1"/>
        <v>23.333333333333332</v>
      </c>
    </row>
    <row r="29" spans="2:9" ht="14.1" customHeight="1" x14ac:dyDescent="0.15">
      <c r="B29" s="24">
        <f t="shared" si="2"/>
        <v>83</v>
      </c>
      <c r="C29" s="24">
        <f t="shared" si="3"/>
        <v>78</v>
      </c>
      <c r="D29" s="25">
        <v>200</v>
      </c>
      <c r="E29" s="25">
        <v>80</v>
      </c>
      <c r="F29" s="25">
        <v>0</v>
      </c>
      <c r="G29" s="25">
        <v>0</v>
      </c>
      <c r="H29" s="26">
        <f t="shared" si="0"/>
        <v>280</v>
      </c>
      <c r="I29" s="26">
        <f t="shared" si="1"/>
        <v>23.333333333333332</v>
      </c>
    </row>
    <row r="30" spans="2:9" ht="14.1" customHeight="1" x14ac:dyDescent="0.15">
      <c r="B30" s="24">
        <f t="shared" si="2"/>
        <v>84</v>
      </c>
      <c r="C30" s="24">
        <f t="shared" si="3"/>
        <v>79</v>
      </c>
      <c r="D30" s="25">
        <v>200</v>
      </c>
      <c r="E30" s="25">
        <v>80</v>
      </c>
      <c r="F30" s="25">
        <v>0</v>
      </c>
      <c r="G30" s="25">
        <v>0</v>
      </c>
      <c r="H30" s="26">
        <f t="shared" si="0"/>
        <v>280</v>
      </c>
      <c r="I30" s="26">
        <f t="shared" si="1"/>
        <v>23.333333333333332</v>
      </c>
    </row>
    <row r="31" spans="2:9" ht="14.1" customHeight="1" x14ac:dyDescent="0.15">
      <c r="B31" s="24">
        <f t="shared" si="2"/>
        <v>85</v>
      </c>
      <c r="C31" s="24">
        <f t="shared" si="3"/>
        <v>80</v>
      </c>
      <c r="D31" s="25">
        <v>200</v>
      </c>
      <c r="E31" s="25">
        <v>80</v>
      </c>
      <c r="F31" s="25">
        <v>0</v>
      </c>
      <c r="G31" s="25">
        <v>0</v>
      </c>
      <c r="H31" s="26">
        <f t="shared" si="0"/>
        <v>280</v>
      </c>
      <c r="I31" s="26">
        <f t="shared" si="1"/>
        <v>23.333333333333332</v>
      </c>
    </row>
    <row r="32" spans="2:9" ht="14.1" customHeight="1" x14ac:dyDescent="0.15">
      <c r="B32" s="24">
        <f t="shared" si="2"/>
        <v>86</v>
      </c>
      <c r="C32" s="24">
        <f t="shared" si="3"/>
        <v>81</v>
      </c>
      <c r="D32" s="25">
        <v>200</v>
      </c>
      <c r="E32" s="25">
        <v>80</v>
      </c>
      <c r="F32" s="25">
        <v>0</v>
      </c>
      <c r="G32" s="25">
        <v>0</v>
      </c>
      <c r="H32" s="26">
        <f t="shared" si="0"/>
        <v>280</v>
      </c>
      <c r="I32" s="26">
        <f t="shared" si="1"/>
        <v>23.333333333333332</v>
      </c>
    </row>
    <row r="33" spans="2:9" ht="14.1" customHeight="1" x14ac:dyDescent="0.15">
      <c r="B33" s="24">
        <f t="shared" si="2"/>
        <v>87</v>
      </c>
      <c r="C33" s="24">
        <f t="shared" si="3"/>
        <v>82</v>
      </c>
      <c r="D33" s="25">
        <v>200</v>
      </c>
      <c r="E33" s="25">
        <v>80</v>
      </c>
      <c r="F33" s="25">
        <v>0</v>
      </c>
      <c r="G33" s="25">
        <v>0</v>
      </c>
      <c r="H33" s="26">
        <f t="shared" si="0"/>
        <v>280</v>
      </c>
      <c r="I33" s="26">
        <f t="shared" si="1"/>
        <v>23.333333333333332</v>
      </c>
    </row>
    <row r="34" spans="2:9" ht="14.1" customHeight="1" x14ac:dyDescent="0.15">
      <c r="B34" s="24">
        <f t="shared" si="2"/>
        <v>88</v>
      </c>
      <c r="C34" s="24">
        <f t="shared" si="3"/>
        <v>83</v>
      </c>
      <c r="D34" s="25">
        <v>200</v>
      </c>
      <c r="E34" s="25">
        <v>80</v>
      </c>
      <c r="F34" s="25">
        <v>0</v>
      </c>
      <c r="G34" s="25">
        <v>0</v>
      </c>
      <c r="H34" s="26">
        <f t="shared" si="0"/>
        <v>280</v>
      </c>
      <c r="I34" s="26">
        <f t="shared" si="1"/>
        <v>23.333333333333332</v>
      </c>
    </row>
    <row r="35" spans="2:9" ht="14.1" customHeight="1" x14ac:dyDescent="0.15">
      <c r="B35" s="24">
        <f t="shared" si="2"/>
        <v>89</v>
      </c>
      <c r="C35" s="24">
        <f t="shared" si="3"/>
        <v>84</v>
      </c>
      <c r="D35" s="25">
        <v>200</v>
      </c>
      <c r="E35" s="25">
        <v>80</v>
      </c>
      <c r="F35" s="25">
        <v>0</v>
      </c>
      <c r="G35" s="25">
        <v>0</v>
      </c>
      <c r="H35" s="26">
        <f t="shared" si="0"/>
        <v>280</v>
      </c>
      <c r="I35" s="26">
        <f t="shared" si="1"/>
        <v>23.333333333333332</v>
      </c>
    </row>
    <row r="36" spans="2:9" ht="14.1" customHeight="1" x14ac:dyDescent="0.15">
      <c r="B36" s="24">
        <f t="shared" si="2"/>
        <v>90</v>
      </c>
      <c r="C36" s="24">
        <f t="shared" si="3"/>
        <v>85</v>
      </c>
      <c r="D36" s="25">
        <v>200</v>
      </c>
      <c r="E36" s="25">
        <v>80</v>
      </c>
      <c r="F36" s="25">
        <v>0</v>
      </c>
      <c r="G36" s="25">
        <v>0</v>
      </c>
      <c r="H36" s="26">
        <f t="shared" si="0"/>
        <v>280</v>
      </c>
      <c r="I36" s="26">
        <f t="shared" si="1"/>
        <v>23.333333333333332</v>
      </c>
    </row>
    <row r="37" spans="2:9" ht="14.1" customHeight="1" x14ac:dyDescent="0.15">
      <c r="B37" s="24">
        <f t="shared" si="2"/>
        <v>91</v>
      </c>
      <c r="C37" s="24">
        <f t="shared" si="3"/>
        <v>86</v>
      </c>
      <c r="D37" s="25">
        <v>200</v>
      </c>
      <c r="E37" s="25">
        <v>80</v>
      </c>
      <c r="F37" s="25">
        <v>0</v>
      </c>
      <c r="G37" s="25">
        <v>0</v>
      </c>
      <c r="H37" s="26">
        <f t="shared" si="0"/>
        <v>280</v>
      </c>
      <c r="I37" s="26">
        <f t="shared" si="1"/>
        <v>23.333333333333332</v>
      </c>
    </row>
    <row r="38" spans="2:9" ht="14.1" customHeight="1" x14ac:dyDescent="0.15">
      <c r="B38" s="24">
        <f t="shared" si="2"/>
        <v>92</v>
      </c>
      <c r="C38" s="24">
        <f t="shared" si="3"/>
        <v>87</v>
      </c>
      <c r="D38" s="25">
        <v>200</v>
      </c>
      <c r="E38" s="25">
        <v>80</v>
      </c>
      <c r="F38" s="25">
        <v>0</v>
      </c>
      <c r="G38" s="25">
        <v>0</v>
      </c>
      <c r="H38" s="26">
        <f t="shared" si="0"/>
        <v>280</v>
      </c>
      <c r="I38" s="26">
        <f t="shared" si="1"/>
        <v>23.333333333333332</v>
      </c>
    </row>
    <row r="39" spans="2:9" ht="14.1" customHeight="1" x14ac:dyDescent="0.15">
      <c r="B39" s="24">
        <f t="shared" si="2"/>
        <v>93</v>
      </c>
      <c r="C39" s="24">
        <f t="shared" si="3"/>
        <v>88</v>
      </c>
      <c r="D39" s="25">
        <v>200</v>
      </c>
      <c r="E39" s="25">
        <v>80</v>
      </c>
      <c r="F39" s="25">
        <v>0</v>
      </c>
      <c r="G39" s="25">
        <v>0</v>
      </c>
      <c r="H39" s="26">
        <f t="shared" si="0"/>
        <v>280</v>
      </c>
      <c r="I39" s="26">
        <f t="shared" si="1"/>
        <v>23.333333333333332</v>
      </c>
    </row>
    <row r="40" spans="2:9" ht="14.1" customHeight="1" x14ac:dyDescent="0.15">
      <c r="B40" s="24">
        <f t="shared" si="2"/>
        <v>94</v>
      </c>
      <c r="C40" s="24">
        <f t="shared" si="3"/>
        <v>89</v>
      </c>
      <c r="D40" s="25">
        <v>200</v>
      </c>
      <c r="E40" s="25">
        <v>80</v>
      </c>
      <c r="F40" s="25">
        <v>0</v>
      </c>
      <c r="G40" s="25">
        <v>0</v>
      </c>
      <c r="H40" s="26">
        <f t="shared" si="0"/>
        <v>280</v>
      </c>
      <c r="I40" s="26">
        <f t="shared" si="1"/>
        <v>23.333333333333332</v>
      </c>
    </row>
    <row r="41" spans="2:9" ht="14.1" customHeight="1" x14ac:dyDescent="0.15">
      <c r="B41" s="24">
        <f t="shared" si="2"/>
        <v>95</v>
      </c>
      <c r="C41" s="24">
        <f t="shared" si="3"/>
        <v>90</v>
      </c>
      <c r="D41" s="25">
        <v>200</v>
      </c>
      <c r="E41" s="25">
        <v>80</v>
      </c>
      <c r="F41" s="25">
        <v>0</v>
      </c>
      <c r="G41" s="25">
        <v>0</v>
      </c>
      <c r="H41" s="26">
        <f t="shared" si="0"/>
        <v>280</v>
      </c>
      <c r="I41" s="26">
        <f t="shared" si="1"/>
        <v>23.333333333333332</v>
      </c>
    </row>
  </sheetData>
  <sheetProtection selectLockedCells="1" selectUnlockedCells="1"/>
  <mergeCells count="1">
    <mergeCell ref="B2:I2"/>
  </mergeCells>
  <phoneticPr fontId="10"/>
  <printOptions horizontalCentered="1"/>
  <pageMargins left="0.2361111111111111" right="0.2361111111111111" top="0.6694444444444444" bottom="0.55138888888888893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9"/>
  <sheetViews>
    <sheetView showGridLines="0" zoomScale="89" zoomScaleNormal="89" workbookViewId="0"/>
  </sheetViews>
  <sheetFormatPr defaultRowHeight="13.5" x14ac:dyDescent="0.15"/>
  <cols>
    <col min="1" max="1" width="7.375" customWidth="1"/>
    <col min="2" max="2" width="12.875" customWidth="1"/>
    <col min="3" max="4" width="15" customWidth="1"/>
    <col min="5" max="5" width="10.25" customWidth="1"/>
    <col min="8" max="8" width="30.125" customWidth="1"/>
  </cols>
  <sheetData>
    <row r="1" spans="2:8" ht="13.7" customHeight="1" x14ac:dyDescent="0.15">
      <c r="B1" s="27"/>
      <c r="C1" s="3"/>
      <c r="D1" s="3"/>
      <c r="E1" s="3"/>
      <c r="F1" s="3"/>
      <c r="G1" s="3"/>
      <c r="H1" s="3"/>
    </row>
    <row r="2" spans="2:8" ht="15" x14ac:dyDescent="0.15">
      <c r="B2" s="52" t="s">
        <v>32</v>
      </c>
      <c r="C2" s="52"/>
      <c r="D2" s="52"/>
      <c r="E2" s="52"/>
      <c r="F2" s="52"/>
      <c r="G2" s="52"/>
      <c r="H2" s="52"/>
    </row>
    <row r="3" spans="2:8" ht="7.7" customHeight="1" x14ac:dyDescent="0.15">
      <c r="B3" s="28"/>
      <c r="C3" s="3"/>
      <c r="D3" s="3"/>
      <c r="E3" s="3"/>
      <c r="F3" s="3"/>
      <c r="G3" s="3"/>
    </row>
    <row r="4" spans="2:8" ht="13.7" customHeight="1" x14ac:dyDescent="0.15">
      <c r="G4" s="29" t="s">
        <v>23</v>
      </c>
      <c r="H4" s="17"/>
    </row>
    <row r="5" spans="2:8" ht="18" customHeight="1" x14ac:dyDescent="0.15">
      <c r="B5" s="53" t="s">
        <v>33</v>
      </c>
      <c r="C5" s="53"/>
      <c r="D5" s="53"/>
      <c r="E5" s="53"/>
      <c r="F5" s="53"/>
      <c r="G5" s="53"/>
      <c r="H5" s="31" t="s">
        <v>34</v>
      </c>
    </row>
    <row r="6" spans="2:8" ht="27.4" customHeight="1" x14ac:dyDescent="0.15">
      <c r="B6" s="54">
        <f>SUM(G9:G49)</f>
        <v>304.7</v>
      </c>
      <c r="C6" s="54"/>
      <c r="D6" s="54"/>
      <c r="E6" s="54"/>
      <c r="F6" s="54"/>
      <c r="G6" s="54"/>
      <c r="H6" s="32">
        <f>B6/12</f>
        <v>25.391666666666666</v>
      </c>
    </row>
    <row r="7" spans="2:8" ht="14.65" customHeight="1" x14ac:dyDescent="0.15">
      <c r="B7" s="55" t="s">
        <v>35</v>
      </c>
      <c r="C7" s="55" t="s">
        <v>36</v>
      </c>
      <c r="D7" s="55"/>
      <c r="E7" s="55" t="s">
        <v>37</v>
      </c>
      <c r="F7" s="55"/>
      <c r="G7" s="55"/>
      <c r="H7" s="55" t="s">
        <v>38</v>
      </c>
    </row>
    <row r="8" spans="2:8" ht="16.7" customHeight="1" x14ac:dyDescent="0.15">
      <c r="B8" s="55"/>
      <c r="C8" s="55"/>
      <c r="D8" s="55"/>
      <c r="E8" s="30" t="s">
        <v>39</v>
      </c>
      <c r="F8" s="30" t="s">
        <v>40</v>
      </c>
      <c r="G8" s="30" t="s">
        <v>20</v>
      </c>
      <c r="H8" s="55"/>
    </row>
    <row r="9" spans="2:8" ht="14.25" x14ac:dyDescent="0.15">
      <c r="B9" s="56" t="s">
        <v>41</v>
      </c>
      <c r="C9" s="33" t="s">
        <v>42</v>
      </c>
      <c r="D9" s="34"/>
      <c r="E9" s="35">
        <v>6</v>
      </c>
      <c r="F9" s="36"/>
      <c r="G9" s="36">
        <f t="shared" ref="G9:G20" si="0">E9*12+F9</f>
        <v>72</v>
      </c>
      <c r="H9" s="37"/>
    </row>
    <row r="10" spans="2:8" ht="14.25" x14ac:dyDescent="0.15">
      <c r="B10" s="56"/>
      <c r="C10" s="57" t="s">
        <v>43</v>
      </c>
      <c r="D10" s="34" t="s">
        <v>44</v>
      </c>
      <c r="E10" s="35">
        <v>0.4</v>
      </c>
      <c r="F10" s="36"/>
      <c r="G10" s="36">
        <f t="shared" si="0"/>
        <v>4.8000000000000007</v>
      </c>
      <c r="H10" s="38" t="s">
        <v>45</v>
      </c>
    </row>
    <row r="11" spans="2:8" ht="14.25" x14ac:dyDescent="0.15">
      <c r="B11" s="56"/>
      <c r="C11" s="57"/>
      <c r="D11" s="34" t="s">
        <v>46</v>
      </c>
      <c r="E11" s="35">
        <v>0.5</v>
      </c>
      <c r="F11" s="36"/>
      <c r="G11" s="36">
        <f t="shared" si="0"/>
        <v>6</v>
      </c>
      <c r="H11" s="38" t="s">
        <v>47</v>
      </c>
    </row>
    <row r="12" spans="2:8" ht="14.25" x14ac:dyDescent="0.15">
      <c r="B12" s="56"/>
      <c r="C12" s="57"/>
      <c r="D12" s="34" t="s">
        <v>48</v>
      </c>
      <c r="E12" s="35">
        <v>0.7</v>
      </c>
      <c r="F12" s="36"/>
      <c r="G12" s="36">
        <f t="shared" si="0"/>
        <v>8.3999999999999986</v>
      </c>
      <c r="H12" s="38" t="s">
        <v>49</v>
      </c>
    </row>
    <row r="13" spans="2:8" ht="14.25" x14ac:dyDescent="0.15">
      <c r="B13" s="56"/>
      <c r="C13" s="57" t="s">
        <v>50</v>
      </c>
      <c r="D13" s="34" t="s">
        <v>51</v>
      </c>
      <c r="E13" s="35">
        <v>0.65</v>
      </c>
      <c r="F13" s="36"/>
      <c r="G13" s="36">
        <f t="shared" si="0"/>
        <v>7.8000000000000007</v>
      </c>
      <c r="H13" s="38" t="s">
        <v>52</v>
      </c>
    </row>
    <row r="14" spans="2:8" ht="14.25" x14ac:dyDescent="0.15">
      <c r="B14" s="56"/>
      <c r="C14" s="57"/>
      <c r="D14" s="34" t="s">
        <v>53</v>
      </c>
      <c r="E14" s="35"/>
      <c r="F14" s="36">
        <v>2.2999999999999998</v>
      </c>
      <c r="G14" s="36">
        <f t="shared" si="0"/>
        <v>2.2999999999999998</v>
      </c>
      <c r="H14" s="38" t="s">
        <v>54</v>
      </c>
    </row>
    <row r="15" spans="2:8" ht="14.25" x14ac:dyDescent="0.15">
      <c r="B15" s="56"/>
      <c r="C15" s="57"/>
      <c r="D15" s="34" t="s">
        <v>55</v>
      </c>
      <c r="E15" s="35">
        <v>0.5</v>
      </c>
      <c r="F15" s="36"/>
      <c r="G15" s="36">
        <f t="shared" si="0"/>
        <v>6</v>
      </c>
      <c r="H15" s="38" t="s">
        <v>56</v>
      </c>
    </row>
    <row r="16" spans="2:8" ht="14.25" x14ac:dyDescent="0.15">
      <c r="B16" s="56"/>
      <c r="C16" s="33" t="s">
        <v>57</v>
      </c>
      <c r="D16" s="34"/>
      <c r="E16" s="35">
        <v>0.5</v>
      </c>
      <c r="F16" s="36"/>
      <c r="G16" s="36">
        <f t="shared" si="0"/>
        <v>6</v>
      </c>
      <c r="H16" s="38"/>
    </row>
    <row r="17" spans="2:8" ht="14.25" x14ac:dyDescent="0.15">
      <c r="B17" s="56"/>
      <c r="C17" s="33" t="s">
        <v>58</v>
      </c>
      <c r="D17" s="34"/>
      <c r="E17" s="35">
        <v>0.5</v>
      </c>
      <c r="F17" s="36"/>
      <c r="G17" s="36">
        <f t="shared" si="0"/>
        <v>6</v>
      </c>
      <c r="H17" s="38"/>
    </row>
    <row r="18" spans="2:8" ht="14.25" x14ac:dyDescent="0.15">
      <c r="B18" s="56"/>
      <c r="C18" s="33" t="s">
        <v>59</v>
      </c>
      <c r="D18" s="34"/>
      <c r="E18" s="35">
        <v>0</v>
      </c>
      <c r="F18" s="36"/>
      <c r="G18" s="36">
        <f t="shared" si="0"/>
        <v>0</v>
      </c>
      <c r="H18" s="38" t="s">
        <v>60</v>
      </c>
    </row>
    <row r="19" spans="2:8" ht="14.25" x14ac:dyDescent="0.15">
      <c r="B19" s="56"/>
      <c r="C19" s="33" t="s">
        <v>61</v>
      </c>
      <c r="D19" s="34"/>
      <c r="E19" s="35">
        <v>4</v>
      </c>
      <c r="F19" s="36"/>
      <c r="G19" s="36">
        <f t="shared" si="0"/>
        <v>48</v>
      </c>
      <c r="H19" s="38" t="s">
        <v>62</v>
      </c>
    </row>
    <row r="20" spans="2:8" ht="12.75" customHeight="1" x14ac:dyDescent="0.15">
      <c r="B20" s="56" t="s">
        <v>63</v>
      </c>
      <c r="C20" s="34" t="s">
        <v>64</v>
      </c>
      <c r="D20" s="34"/>
      <c r="E20" s="58">
        <v>2</v>
      </c>
      <c r="F20" s="59"/>
      <c r="G20" s="59">
        <f t="shared" si="0"/>
        <v>24</v>
      </c>
      <c r="H20" s="60" t="s">
        <v>65</v>
      </c>
    </row>
    <row r="21" spans="2:8" x14ac:dyDescent="0.15">
      <c r="B21" s="56"/>
      <c r="C21" s="34" t="s">
        <v>66</v>
      </c>
      <c r="D21" s="34"/>
      <c r="E21" s="58"/>
      <c r="F21" s="59"/>
      <c r="G21" s="59"/>
      <c r="H21" s="60"/>
    </row>
    <row r="22" spans="2:8" x14ac:dyDescent="0.15">
      <c r="B22" s="56"/>
      <c r="C22" s="34" t="s">
        <v>67</v>
      </c>
      <c r="D22" s="34"/>
      <c r="E22" s="58"/>
      <c r="F22" s="59"/>
      <c r="G22" s="59"/>
      <c r="H22" s="60"/>
    </row>
    <row r="23" spans="2:8" x14ac:dyDescent="0.15">
      <c r="B23" s="56"/>
      <c r="C23" s="34" t="s">
        <v>68</v>
      </c>
      <c r="D23" s="34"/>
      <c r="E23" s="58"/>
      <c r="F23" s="59"/>
      <c r="G23" s="59"/>
      <c r="H23" s="60"/>
    </row>
    <row r="24" spans="2:8" ht="14.25" x14ac:dyDescent="0.15">
      <c r="B24" s="56" t="s">
        <v>69</v>
      </c>
      <c r="C24" s="34" t="s">
        <v>70</v>
      </c>
      <c r="D24" s="34"/>
      <c r="E24" s="35"/>
      <c r="F24" s="36"/>
      <c r="G24" s="36">
        <f t="shared" ref="G24:G49" si="1">E24*12+F24</f>
        <v>0</v>
      </c>
      <c r="H24" s="38" t="s">
        <v>71</v>
      </c>
    </row>
    <row r="25" spans="2:8" ht="14.25" x14ac:dyDescent="0.15">
      <c r="B25" s="56"/>
      <c r="C25" s="34" t="s">
        <v>72</v>
      </c>
      <c r="D25" s="34"/>
      <c r="E25" s="35"/>
      <c r="F25" s="36"/>
      <c r="G25" s="36">
        <f t="shared" si="1"/>
        <v>0</v>
      </c>
      <c r="H25" s="38" t="s">
        <v>73</v>
      </c>
    </row>
    <row r="26" spans="2:8" ht="14.25" x14ac:dyDescent="0.15">
      <c r="B26" s="56"/>
      <c r="C26" s="34" t="s">
        <v>74</v>
      </c>
      <c r="D26" s="34"/>
      <c r="E26" s="35"/>
      <c r="F26" s="36">
        <v>10</v>
      </c>
      <c r="G26" s="36">
        <f t="shared" si="1"/>
        <v>10</v>
      </c>
      <c r="H26" s="38" t="s">
        <v>75</v>
      </c>
    </row>
    <row r="27" spans="2:8" ht="14.25" x14ac:dyDescent="0.15">
      <c r="B27" s="56"/>
      <c r="C27" s="34" t="s">
        <v>76</v>
      </c>
      <c r="D27" s="34"/>
      <c r="E27" s="35"/>
      <c r="F27" s="36"/>
      <c r="G27" s="36">
        <f t="shared" si="1"/>
        <v>0</v>
      </c>
      <c r="H27" s="38"/>
    </row>
    <row r="28" spans="2:8" ht="14.25" x14ac:dyDescent="0.15">
      <c r="B28" s="56"/>
      <c r="C28" s="34" t="s">
        <v>77</v>
      </c>
      <c r="D28" s="34"/>
      <c r="E28" s="35"/>
      <c r="F28" s="36">
        <v>4.8</v>
      </c>
      <c r="G28" s="36">
        <f t="shared" si="1"/>
        <v>4.8</v>
      </c>
      <c r="H28" s="38"/>
    </row>
    <row r="29" spans="2:8" ht="14.25" x14ac:dyDescent="0.15">
      <c r="B29" s="56"/>
      <c r="C29" s="34" t="s">
        <v>78</v>
      </c>
      <c r="D29" s="34" t="s">
        <v>79</v>
      </c>
      <c r="E29" s="35"/>
      <c r="F29" s="36">
        <v>13</v>
      </c>
      <c r="G29" s="36">
        <f t="shared" si="1"/>
        <v>13</v>
      </c>
      <c r="H29" s="38"/>
    </row>
    <row r="30" spans="2:8" ht="14.25" x14ac:dyDescent="0.15">
      <c r="B30" s="56" t="s">
        <v>80</v>
      </c>
      <c r="C30" s="34" t="s">
        <v>81</v>
      </c>
      <c r="D30" s="34"/>
      <c r="E30" s="35">
        <v>0.4</v>
      </c>
      <c r="F30" s="36"/>
      <c r="G30" s="36">
        <f t="shared" si="1"/>
        <v>4.8000000000000007</v>
      </c>
      <c r="H30" s="38"/>
    </row>
    <row r="31" spans="2:8" ht="14.25" x14ac:dyDescent="0.15">
      <c r="B31" s="56"/>
      <c r="C31" s="34" t="s">
        <v>82</v>
      </c>
      <c r="D31" s="34"/>
      <c r="E31" s="35">
        <v>0.1</v>
      </c>
      <c r="F31" s="36"/>
      <c r="G31" s="36">
        <f t="shared" si="1"/>
        <v>1.2000000000000002</v>
      </c>
      <c r="H31" s="38"/>
    </row>
    <row r="32" spans="2:8" ht="14.25" x14ac:dyDescent="0.15">
      <c r="B32" s="56"/>
      <c r="C32" s="34" t="s">
        <v>83</v>
      </c>
      <c r="D32" s="34"/>
      <c r="E32" s="35">
        <v>0.30000000000000004</v>
      </c>
      <c r="F32" s="36"/>
      <c r="G32" s="36">
        <f t="shared" si="1"/>
        <v>3.6000000000000005</v>
      </c>
      <c r="H32" s="38"/>
    </row>
    <row r="33" spans="2:8" ht="14.25" x14ac:dyDescent="0.15">
      <c r="B33" s="56"/>
      <c r="C33" s="34" t="s">
        <v>84</v>
      </c>
      <c r="D33" s="34"/>
      <c r="E33" s="35">
        <v>0.30000000000000004</v>
      </c>
      <c r="F33" s="36"/>
      <c r="G33" s="36">
        <f t="shared" si="1"/>
        <v>3.6000000000000005</v>
      </c>
      <c r="H33" s="38"/>
    </row>
    <row r="34" spans="2:8" ht="14.25" x14ac:dyDescent="0.15">
      <c r="B34" s="56" t="s">
        <v>85</v>
      </c>
      <c r="C34" s="34" t="s">
        <v>86</v>
      </c>
      <c r="D34" s="34"/>
      <c r="E34" s="35"/>
      <c r="F34" s="36"/>
      <c r="G34" s="36">
        <f t="shared" si="1"/>
        <v>0</v>
      </c>
      <c r="H34" s="38"/>
    </row>
    <row r="35" spans="2:8" ht="14.25" x14ac:dyDescent="0.15">
      <c r="B35" s="56"/>
      <c r="C35" s="61" t="s">
        <v>87</v>
      </c>
      <c r="D35" s="34" t="s">
        <v>88</v>
      </c>
      <c r="E35" s="35"/>
      <c r="F35" s="36">
        <f>2.95</f>
        <v>2.95</v>
      </c>
      <c r="G35" s="36">
        <f t="shared" si="1"/>
        <v>2.95</v>
      </c>
      <c r="H35" s="38"/>
    </row>
    <row r="36" spans="2:8" ht="14.25" x14ac:dyDescent="0.15">
      <c r="B36" s="56"/>
      <c r="C36" s="61"/>
      <c r="D36" s="34" t="s">
        <v>89</v>
      </c>
      <c r="E36" s="35"/>
      <c r="F36" s="36">
        <v>3.5</v>
      </c>
      <c r="G36" s="36">
        <f t="shared" si="1"/>
        <v>3.5</v>
      </c>
      <c r="H36" s="38"/>
    </row>
    <row r="37" spans="2:8" ht="14.25" x14ac:dyDescent="0.15">
      <c r="B37" s="56"/>
      <c r="C37" s="61" t="s">
        <v>90</v>
      </c>
      <c r="D37" s="34" t="s">
        <v>88</v>
      </c>
      <c r="E37" s="35"/>
      <c r="F37" s="36">
        <v>3</v>
      </c>
      <c r="G37" s="36">
        <f t="shared" si="1"/>
        <v>3</v>
      </c>
      <c r="H37" s="38"/>
    </row>
    <row r="38" spans="2:8" ht="14.25" x14ac:dyDescent="0.15">
      <c r="B38" s="56"/>
      <c r="C38" s="61"/>
      <c r="D38" s="34" t="s">
        <v>89</v>
      </c>
      <c r="E38" s="35"/>
      <c r="F38" s="36">
        <v>4</v>
      </c>
      <c r="G38" s="36">
        <f t="shared" si="1"/>
        <v>4</v>
      </c>
      <c r="H38" s="38"/>
    </row>
    <row r="39" spans="2:8" ht="14.25" x14ac:dyDescent="0.15">
      <c r="B39" s="56"/>
      <c r="C39" s="61" t="s">
        <v>91</v>
      </c>
      <c r="D39" s="34" t="s">
        <v>88</v>
      </c>
      <c r="E39" s="35">
        <v>0.5</v>
      </c>
      <c r="F39" s="36"/>
      <c r="G39" s="36">
        <f t="shared" si="1"/>
        <v>6</v>
      </c>
      <c r="H39" s="38"/>
    </row>
    <row r="40" spans="2:8" ht="14.25" x14ac:dyDescent="0.15">
      <c r="B40" s="56"/>
      <c r="C40" s="61"/>
      <c r="D40" s="34" t="s">
        <v>89</v>
      </c>
      <c r="E40" s="35">
        <v>0.5</v>
      </c>
      <c r="F40" s="36"/>
      <c r="G40" s="36">
        <f t="shared" si="1"/>
        <v>6</v>
      </c>
      <c r="H40" s="38"/>
    </row>
    <row r="41" spans="2:8" ht="14.25" x14ac:dyDescent="0.15">
      <c r="B41" s="56"/>
      <c r="C41" s="34" t="s">
        <v>92</v>
      </c>
      <c r="D41" s="34"/>
      <c r="E41" s="35"/>
      <c r="F41" s="36"/>
      <c r="G41" s="36">
        <f t="shared" si="1"/>
        <v>0</v>
      </c>
      <c r="H41" s="38"/>
    </row>
    <row r="42" spans="2:8" ht="14.25" x14ac:dyDescent="0.15">
      <c r="B42" s="56"/>
      <c r="C42" s="34" t="s">
        <v>93</v>
      </c>
      <c r="D42" s="34"/>
      <c r="E42" s="35"/>
      <c r="F42" s="36">
        <v>10</v>
      </c>
      <c r="G42" s="36">
        <f t="shared" si="1"/>
        <v>10</v>
      </c>
      <c r="H42" s="38" t="s">
        <v>94</v>
      </c>
    </row>
    <row r="43" spans="2:8" ht="14.25" x14ac:dyDescent="0.15">
      <c r="B43" s="56"/>
      <c r="C43" s="61" t="s">
        <v>61</v>
      </c>
      <c r="D43" s="34" t="s">
        <v>95</v>
      </c>
      <c r="E43" s="35"/>
      <c r="F43" s="36">
        <f>0.3*2*2</f>
        <v>1.2</v>
      </c>
      <c r="G43" s="36">
        <f t="shared" si="1"/>
        <v>1.2</v>
      </c>
      <c r="H43" s="38" t="s">
        <v>96</v>
      </c>
    </row>
    <row r="44" spans="2:8" ht="14.25" x14ac:dyDescent="0.15">
      <c r="B44" s="56"/>
      <c r="C44" s="61"/>
      <c r="D44" s="34" t="s">
        <v>97</v>
      </c>
      <c r="E44" s="35"/>
      <c r="F44" s="36">
        <f>8/4</f>
        <v>2</v>
      </c>
      <c r="G44" s="36">
        <f t="shared" si="1"/>
        <v>2</v>
      </c>
      <c r="H44" s="38" t="s">
        <v>98</v>
      </c>
    </row>
    <row r="45" spans="2:8" ht="14.25" x14ac:dyDescent="0.15">
      <c r="B45" s="56"/>
      <c r="C45" s="61"/>
      <c r="D45" s="34" t="s">
        <v>99</v>
      </c>
      <c r="E45" s="35"/>
      <c r="F45" s="36">
        <f>3/4</f>
        <v>0.75</v>
      </c>
      <c r="G45" s="36">
        <f t="shared" si="1"/>
        <v>0.75</v>
      </c>
      <c r="H45" s="38" t="s">
        <v>100</v>
      </c>
    </row>
    <row r="46" spans="2:8" ht="14.25" x14ac:dyDescent="0.15">
      <c r="B46" s="62" t="s">
        <v>61</v>
      </c>
      <c r="C46" s="39" t="s">
        <v>101</v>
      </c>
      <c r="D46" s="34"/>
      <c r="E46" s="35"/>
      <c r="F46" s="36">
        <v>10</v>
      </c>
      <c r="G46" s="36">
        <f t="shared" si="1"/>
        <v>10</v>
      </c>
      <c r="H46" s="38"/>
    </row>
    <row r="47" spans="2:8" ht="14.25" x14ac:dyDescent="0.15">
      <c r="B47" s="62"/>
      <c r="C47" s="39" t="s">
        <v>102</v>
      </c>
      <c r="D47" s="34"/>
      <c r="E47" s="35"/>
      <c r="F47" s="36">
        <v>20</v>
      </c>
      <c r="G47" s="36">
        <f t="shared" si="1"/>
        <v>20</v>
      </c>
      <c r="H47" s="38" t="s">
        <v>103</v>
      </c>
    </row>
    <row r="48" spans="2:8" ht="14.25" x14ac:dyDescent="0.15">
      <c r="B48" s="62"/>
      <c r="C48" s="39" t="s">
        <v>104</v>
      </c>
      <c r="D48" s="34"/>
      <c r="E48" s="35"/>
      <c r="F48" s="36">
        <v>3</v>
      </c>
      <c r="G48" s="36">
        <f t="shared" si="1"/>
        <v>3</v>
      </c>
      <c r="H48" s="38"/>
    </row>
    <row r="49" spans="2:8" ht="14.25" x14ac:dyDescent="0.15">
      <c r="B49" s="62"/>
      <c r="C49" s="39"/>
      <c r="D49" s="34"/>
      <c r="E49" s="35"/>
      <c r="F49" s="36"/>
      <c r="G49" s="36">
        <f t="shared" si="1"/>
        <v>0</v>
      </c>
      <c r="H49" s="40"/>
    </row>
  </sheetData>
  <sheetProtection selectLockedCells="1" selectUnlockedCells="1"/>
  <mergeCells count="23">
    <mergeCell ref="B46:B49"/>
    <mergeCell ref="G20:G23"/>
    <mergeCell ref="H20:H23"/>
    <mergeCell ref="B24:B29"/>
    <mergeCell ref="B30:B33"/>
    <mergeCell ref="B34:B45"/>
    <mergeCell ref="C35:C36"/>
    <mergeCell ref="C37:C38"/>
    <mergeCell ref="C39:C40"/>
    <mergeCell ref="C43:C45"/>
    <mergeCell ref="B9:B19"/>
    <mergeCell ref="C10:C12"/>
    <mergeCell ref="C13:C15"/>
    <mergeCell ref="B20:B23"/>
    <mergeCell ref="E20:E23"/>
    <mergeCell ref="F20:F23"/>
    <mergeCell ref="B2:H2"/>
    <mergeCell ref="B5:G5"/>
    <mergeCell ref="B6:G6"/>
    <mergeCell ref="B7:B8"/>
    <mergeCell ref="C7:D8"/>
    <mergeCell ref="E7:G7"/>
    <mergeCell ref="H7:H8"/>
  </mergeCells>
  <phoneticPr fontId="10"/>
  <printOptions horizontalCentered="1"/>
  <pageMargins left="0.2361111111111111" right="0.2361111111111111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showGridLines="0" workbookViewId="0"/>
  </sheetViews>
  <sheetFormatPr defaultColWidth="10.5" defaultRowHeight="13.5" x14ac:dyDescent="0.15"/>
  <cols>
    <col min="1" max="1" width="9.125" style="1" customWidth="1"/>
    <col min="2" max="2" width="11.375" style="1" customWidth="1"/>
    <col min="3" max="3" width="10.625" style="1" customWidth="1"/>
    <col min="4" max="4" width="12.25" style="1" customWidth="1"/>
    <col min="5" max="5" width="12.75" style="1" customWidth="1"/>
    <col min="6" max="6" width="12.875" style="1" customWidth="1"/>
    <col min="7" max="7" width="13.875" style="1" customWidth="1"/>
    <col min="8" max="252" width="9" style="1" customWidth="1"/>
    <col min="253" max="16384" width="10.5" style="1"/>
  </cols>
  <sheetData>
    <row r="1" spans="2:7" ht="9.75" customHeight="1" x14ac:dyDescent="0.15"/>
    <row r="2" spans="2:7" ht="15" x14ac:dyDescent="0.15">
      <c r="B2" s="52" t="s">
        <v>105</v>
      </c>
      <c r="C2" s="52"/>
      <c r="D2" s="52"/>
      <c r="E2" s="52"/>
      <c r="F2" s="52"/>
      <c r="G2" s="52"/>
    </row>
    <row r="3" spans="2:7" x14ac:dyDescent="0.15">
      <c r="B3" s="15" t="s">
        <v>22</v>
      </c>
      <c r="C3" s="16">
        <v>-5</v>
      </c>
      <c r="G3" s="1" t="s">
        <v>23</v>
      </c>
    </row>
    <row r="5" spans="2:7" ht="32.65" customHeight="1" x14ac:dyDescent="0.15">
      <c r="B5" s="41" t="s">
        <v>24</v>
      </c>
      <c r="C5" s="42" t="s">
        <v>25</v>
      </c>
      <c r="D5" s="42" t="s">
        <v>106</v>
      </c>
      <c r="E5" s="42" t="s">
        <v>107</v>
      </c>
      <c r="F5" s="42" t="s">
        <v>37</v>
      </c>
      <c r="G5" s="43" t="s">
        <v>105</v>
      </c>
    </row>
    <row r="6" spans="2:7" ht="14.1" customHeight="1" x14ac:dyDescent="0.15">
      <c r="B6" s="21">
        <v>60</v>
      </c>
      <c r="C6" s="21">
        <f>B6+$C$3</f>
        <v>55</v>
      </c>
      <c r="D6" s="44">
        <f>老後資金!E21</f>
        <v>2000</v>
      </c>
      <c r="E6" s="44">
        <f>収入!H6</f>
        <v>200</v>
      </c>
      <c r="F6" s="44">
        <f>支出!B6</f>
        <v>304.7</v>
      </c>
      <c r="G6" s="45">
        <f t="shared" ref="G6:G41" si="0">E6-F6</f>
        <v>-104.69999999999999</v>
      </c>
    </row>
    <row r="7" spans="2:7" ht="14.1" customHeight="1" x14ac:dyDescent="0.15">
      <c r="B7" s="24">
        <f t="shared" ref="B7:B41" si="1">B6+1</f>
        <v>61</v>
      </c>
      <c r="C7" s="24">
        <f t="shared" ref="C7:C41" si="2">C6+1</f>
        <v>56</v>
      </c>
      <c r="D7" s="46">
        <f t="shared" ref="D7:D41" si="3">D6+G6</f>
        <v>1895.3</v>
      </c>
      <c r="E7" s="46">
        <f>収入!H7</f>
        <v>200</v>
      </c>
      <c r="F7" s="46">
        <f t="shared" ref="F7:F41" si="4">F6</f>
        <v>304.7</v>
      </c>
      <c r="G7" s="47">
        <f t="shared" si="0"/>
        <v>-104.69999999999999</v>
      </c>
    </row>
    <row r="8" spans="2:7" ht="14.1" customHeight="1" x14ac:dyDescent="0.15">
      <c r="B8" s="24">
        <f t="shared" si="1"/>
        <v>62</v>
      </c>
      <c r="C8" s="24">
        <f t="shared" si="2"/>
        <v>57</v>
      </c>
      <c r="D8" s="46">
        <f t="shared" si="3"/>
        <v>1790.6</v>
      </c>
      <c r="E8" s="46">
        <f>収入!H8</f>
        <v>200</v>
      </c>
      <c r="F8" s="46">
        <f t="shared" si="4"/>
        <v>304.7</v>
      </c>
      <c r="G8" s="47">
        <f t="shared" si="0"/>
        <v>-104.69999999999999</v>
      </c>
    </row>
    <row r="9" spans="2:7" ht="14.1" customHeight="1" x14ac:dyDescent="0.15">
      <c r="B9" s="24">
        <f t="shared" si="1"/>
        <v>63</v>
      </c>
      <c r="C9" s="24">
        <f t="shared" si="2"/>
        <v>58</v>
      </c>
      <c r="D9" s="46">
        <f t="shared" si="3"/>
        <v>1685.8999999999999</v>
      </c>
      <c r="E9" s="46">
        <f>収入!H9</f>
        <v>200</v>
      </c>
      <c r="F9" s="46">
        <f t="shared" si="4"/>
        <v>304.7</v>
      </c>
      <c r="G9" s="47">
        <f t="shared" si="0"/>
        <v>-104.69999999999999</v>
      </c>
    </row>
    <row r="10" spans="2:7" ht="14.1" customHeight="1" x14ac:dyDescent="0.15">
      <c r="B10" s="24">
        <f t="shared" si="1"/>
        <v>64</v>
      </c>
      <c r="C10" s="24">
        <f t="shared" si="2"/>
        <v>59</v>
      </c>
      <c r="D10" s="46">
        <f t="shared" si="3"/>
        <v>1581.1999999999998</v>
      </c>
      <c r="E10" s="46">
        <f>収入!H10</f>
        <v>200</v>
      </c>
      <c r="F10" s="46">
        <f t="shared" si="4"/>
        <v>304.7</v>
      </c>
      <c r="G10" s="47">
        <f t="shared" si="0"/>
        <v>-104.69999999999999</v>
      </c>
    </row>
    <row r="11" spans="2:7" ht="14.1" customHeight="1" x14ac:dyDescent="0.15">
      <c r="B11" s="24">
        <f t="shared" si="1"/>
        <v>65</v>
      </c>
      <c r="C11" s="24">
        <f t="shared" si="2"/>
        <v>60</v>
      </c>
      <c r="D11" s="46">
        <f t="shared" si="3"/>
        <v>1476.4999999999998</v>
      </c>
      <c r="E11" s="46">
        <f>収入!H11</f>
        <v>269</v>
      </c>
      <c r="F11" s="46">
        <f t="shared" si="4"/>
        <v>304.7</v>
      </c>
      <c r="G11" s="47">
        <f t="shared" si="0"/>
        <v>-35.699999999999989</v>
      </c>
    </row>
    <row r="12" spans="2:7" ht="14.1" customHeight="1" x14ac:dyDescent="0.15">
      <c r="B12" s="24">
        <f t="shared" si="1"/>
        <v>66</v>
      </c>
      <c r="C12" s="24">
        <f t="shared" si="2"/>
        <v>61</v>
      </c>
      <c r="D12" s="46">
        <f t="shared" si="3"/>
        <v>1440.7999999999997</v>
      </c>
      <c r="E12" s="46">
        <f>収入!H12</f>
        <v>269</v>
      </c>
      <c r="F12" s="46">
        <f t="shared" si="4"/>
        <v>304.7</v>
      </c>
      <c r="G12" s="47">
        <f t="shared" si="0"/>
        <v>-35.699999999999989</v>
      </c>
    </row>
    <row r="13" spans="2:7" ht="14.1" customHeight="1" x14ac:dyDescent="0.15">
      <c r="B13" s="24">
        <f t="shared" si="1"/>
        <v>67</v>
      </c>
      <c r="C13" s="24">
        <f t="shared" si="2"/>
        <v>62</v>
      </c>
      <c r="D13" s="46">
        <f t="shared" si="3"/>
        <v>1405.0999999999997</v>
      </c>
      <c r="E13" s="46">
        <f>収入!H13</f>
        <v>269</v>
      </c>
      <c r="F13" s="46">
        <f t="shared" si="4"/>
        <v>304.7</v>
      </c>
      <c r="G13" s="47">
        <f t="shared" si="0"/>
        <v>-35.699999999999989</v>
      </c>
    </row>
    <row r="14" spans="2:7" ht="14.1" customHeight="1" x14ac:dyDescent="0.15">
      <c r="B14" s="24">
        <f t="shared" si="1"/>
        <v>68</v>
      </c>
      <c r="C14" s="24">
        <f t="shared" si="2"/>
        <v>63</v>
      </c>
      <c r="D14" s="46">
        <f t="shared" si="3"/>
        <v>1369.3999999999996</v>
      </c>
      <c r="E14" s="46">
        <f>収入!H14</f>
        <v>269</v>
      </c>
      <c r="F14" s="46">
        <f t="shared" si="4"/>
        <v>304.7</v>
      </c>
      <c r="G14" s="47">
        <f t="shared" si="0"/>
        <v>-35.699999999999989</v>
      </c>
    </row>
    <row r="15" spans="2:7" ht="14.1" customHeight="1" x14ac:dyDescent="0.15">
      <c r="B15" s="24">
        <f t="shared" si="1"/>
        <v>69</v>
      </c>
      <c r="C15" s="24">
        <f t="shared" si="2"/>
        <v>64</v>
      </c>
      <c r="D15" s="46">
        <f t="shared" si="3"/>
        <v>1333.6999999999996</v>
      </c>
      <c r="E15" s="46">
        <f>収入!H15</f>
        <v>269</v>
      </c>
      <c r="F15" s="46">
        <f t="shared" si="4"/>
        <v>304.7</v>
      </c>
      <c r="G15" s="47">
        <f t="shared" si="0"/>
        <v>-35.699999999999989</v>
      </c>
    </row>
    <row r="16" spans="2:7" ht="14.1" customHeight="1" x14ac:dyDescent="0.15">
      <c r="B16" s="24">
        <f t="shared" si="1"/>
        <v>70</v>
      </c>
      <c r="C16" s="24">
        <f t="shared" si="2"/>
        <v>65</v>
      </c>
      <c r="D16" s="46">
        <f t="shared" si="3"/>
        <v>1297.9999999999995</v>
      </c>
      <c r="E16" s="46">
        <f>収入!H16</f>
        <v>310</v>
      </c>
      <c r="F16" s="46">
        <f t="shared" si="4"/>
        <v>304.7</v>
      </c>
      <c r="G16" s="47">
        <f t="shared" si="0"/>
        <v>5.3000000000000114</v>
      </c>
    </row>
    <row r="17" spans="2:7" ht="14.1" customHeight="1" x14ac:dyDescent="0.15">
      <c r="B17" s="24">
        <f t="shared" si="1"/>
        <v>71</v>
      </c>
      <c r="C17" s="24">
        <f t="shared" si="2"/>
        <v>66</v>
      </c>
      <c r="D17" s="46">
        <f t="shared" si="3"/>
        <v>1303.2999999999995</v>
      </c>
      <c r="E17" s="46">
        <f>収入!H17</f>
        <v>310</v>
      </c>
      <c r="F17" s="46">
        <f t="shared" si="4"/>
        <v>304.7</v>
      </c>
      <c r="G17" s="47">
        <f t="shared" si="0"/>
        <v>5.3000000000000114</v>
      </c>
    </row>
    <row r="18" spans="2:7" ht="14.1" customHeight="1" x14ac:dyDescent="0.15">
      <c r="B18" s="24">
        <f t="shared" si="1"/>
        <v>72</v>
      </c>
      <c r="C18" s="24">
        <f t="shared" si="2"/>
        <v>67</v>
      </c>
      <c r="D18" s="46">
        <f t="shared" si="3"/>
        <v>1308.5999999999995</v>
      </c>
      <c r="E18" s="46">
        <f>収入!H18</f>
        <v>310</v>
      </c>
      <c r="F18" s="46">
        <f t="shared" si="4"/>
        <v>304.7</v>
      </c>
      <c r="G18" s="47">
        <f t="shared" si="0"/>
        <v>5.3000000000000114</v>
      </c>
    </row>
    <row r="19" spans="2:7" ht="14.1" customHeight="1" x14ac:dyDescent="0.15">
      <c r="B19" s="24">
        <f t="shared" si="1"/>
        <v>73</v>
      </c>
      <c r="C19" s="24">
        <f t="shared" si="2"/>
        <v>68</v>
      </c>
      <c r="D19" s="46">
        <f t="shared" si="3"/>
        <v>1313.8999999999994</v>
      </c>
      <c r="E19" s="46">
        <f>収入!H19</f>
        <v>310</v>
      </c>
      <c r="F19" s="46">
        <f t="shared" si="4"/>
        <v>304.7</v>
      </c>
      <c r="G19" s="47">
        <f t="shared" si="0"/>
        <v>5.3000000000000114</v>
      </c>
    </row>
    <row r="20" spans="2:7" ht="14.1" customHeight="1" x14ac:dyDescent="0.15">
      <c r="B20" s="24">
        <f t="shared" si="1"/>
        <v>74</v>
      </c>
      <c r="C20" s="24">
        <f t="shared" si="2"/>
        <v>69</v>
      </c>
      <c r="D20" s="46">
        <f t="shared" si="3"/>
        <v>1319.1999999999994</v>
      </c>
      <c r="E20" s="46">
        <f>収入!H20</f>
        <v>310</v>
      </c>
      <c r="F20" s="46">
        <f t="shared" si="4"/>
        <v>304.7</v>
      </c>
      <c r="G20" s="47">
        <f t="shared" si="0"/>
        <v>5.3000000000000114</v>
      </c>
    </row>
    <row r="21" spans="2:7" ht="14.1" customHeight="1" x14ac:dyDescent="0.15">
      <c r="B21" s="24">
        <f t="shared" si="1"/>
        <v>75</v>
      </c>
      <c r="C21" s="24">
        <f t="shared" si="2"/>
        <v>70</v>
      </c>
      <c r="D21" s="46">
        <f t="shared" si="3"/>
        <v>1324.4999999999993</v>
      </c>
      <c r="E21" s="46">
        <f>収入!H21</f>
        <v>280</v>
      </c>
      <c r="F21" s="46">
        <f t="shared" si="4"/>
        <v>304.7</v>
      </c>
      <c r="G21" s="47">
        <f t="shared" si="0"/>
        <v>-24.699999999999989</v>
      </c>
    </row>
    <row r="22" spans="2:7" ht="14.1" customHeight="1" x14ac:dyDescent="0.15">
      <c r="B22" s="24">
        <f t="shared" si="1"/>
        <v>76</v>
      </c>
      <c r="C22" s="24">
        <f t="shared" si="2"/>
        <v>71</v>
      </c>
      <c r="D22" s="46">
        <f t="shared" si="3"/>
        <v>1299.7999999999993</v>
      </c>
      <c r="E22" s="46">
        <f>収入!H22</f>
        <v>280</v>
      </c>
      <c r="F22" s="46">
        <f t="shared" si="4"/>
        <v>304.7</v>
      </c>
      <c r="G22" s="47">
        <f t="shared" si="0"/>
        <v>-24.699999999999989</v>
      </c>
    </row>
    <row r="23" spans="2:7" ht="14.1" customHeight="1" x14ac:dyDescent="0.15">
      <c r="B23" s="24">
        <f t="shared" si="1"/>
        <v>77</v>
      </c>
      <c r="C23" s="24">
        <f t="shared" si="2"/>
        <v>72</v>
      </c>
      <c r="D23" s="46">
        <f t="shared" si="3"/>
        <v>1275.0999999999992</v>
      </c>
      <c r="E23" s="46">
        <f>収入!H23</f>
        <v>280</v>
      </c>
      <c r="F23" s="46">
        <f t="shared" si="4"/>
        <v>304.7</v>
      </c>
      <c r="G23" s="47">
        <f t="shared" si="0"/>
        <v>-24.699999999999989</v>
      </c>
    </row>
    <row r="24" spans="2:7" ht="14.1" customHeight="1" x14ac:dyDescent="0.15">
      <c r="B24" s="24">
        <f t="shared" si="1"/>
        <v>78</v>
      </c>
      <c r="C24" s="24">
        <f t="shared" si="2"/>
        <v>73</v>
      </c>
      <c r="D24" s="46">
        <f t="shared" si="3"/>
        <v>1250.3999999999992</v>
      </c>
      <c r="E24" s="46">
        <f>収入!H24</f>
        <v>280</v>
      </c>
      <c r="F24" s="46">
        <f t="shared" si="4"/>
        <v>304.7</v>
      </c>
      <c r="G24" s="47">
        <f t="shared" si="0"/>
        <v>-24.699999999999989</v>
      </c>
    </row>
    <row r="25" spans="2:7" ht="14.1" customHeight="1" x14ac:dyDescent="0.15">
      <c r="B25" s="24">
        <f t="shared" si="1"/>
        <v>79</v>
      </c>
      <c r="C25" s="24">
        <f t="shared" si="2"/>
        <v>74</v>
      </c>
      <c r="D25" s="46">
        <f t="shared" si="3"/>
        <v>1225.6999999999991</v>
      </c>
      <c r="E25" s="46">
        <f>収入!H25</f>
        <v>280</v>
      </c>
      <c r="F25" s="46">
        <f t="shared" si="4"/>
        <v>304.7</v>
      </c>
      <c r="G25" s="47">
        <f t="shared" si="0"/>
        <v>-24.699999999999989</v>
      </c>
    </row>
    <row r="26" spans="2:7" ht="14.1" customHeight="1" x14ac:dyDescent="0.15">
      <c r="B26" s="24">
        <f t="shared" si="1"/>
        <v>80</v>
      </c>
      <c r="C26" s="24">
        <f t="shared" si="2"/>
        <v>75</v>
      </c>
      <c r="D26" s="46">
        <f t="shared" si="3"/>
        <v>1200.9999999999991</v>
      </c>
      <c r="E26" s="46">
        <f>収入!H26</f>
        <v>280</v>
      </c>
      <c r="F26" s="46">
        <f t="shared" si="4"/>
        <v>304.7</v>
      </c>
      <c r="G26" s="47">
        <f t="shared" si="0"/>
        <v>-24.699999999999989</v>
      </c>
    </row>
    <row r="27" spans="2:7" ht="14.1" customHeight="1" x14ac:dyDescent="0.15">
      <c r="B27" s="24">
        <f t="shared" si="1"/>
        <v>81</v>
      </c>
      <c r="C27" s="24">
        <f t="shared" si="2"/>
        <v>76</v>
      </c>
      <c r="D27" s="46">
        <f t="shared" si="3"/>
        <v>1176.299999999999</v>
      </c>
      <c r="E27" s="46">
        <f>収入!H27</f>
        <v>280</v>
      </c>
      <c r="F27" s="46">
        <f t="shared" si="4"/>
        <v>304.7</v>
      </c>
      <c r="G27" s="47">
        <f t="shared" si="0"/>
        <v>-24.699999999999989</v>
      </c>
    </row>
    <row r="28" spans="2:7" ht="14.1" customHeight="1" x14ac:dyDescent="0.15">
      <c r="B28" s="24">
        <f t="shared" si="1"/>
        <v>82</v>
      </c>
      <c r="C28" s="24">
        <f t="shared" si="2"/>
        <v>77</v>
      </c>
      <c r="D28" s="46">
        <f t="shared" si="3"/>
        <v>1151.599999999999</v>
      </c>
      <c r="E28" s="46">
        <f>収入!H28</f>
        <v>280</v>
      </c>
      <c r="F28" s="46">
        <f t="shared" si="4"/>
        <v>304.7</v>
      </c>
      <c r="G28" s="47">
        <f t="shared" si="0"/>
        <v>-24.699999999999989</v>
      </c>
    </row>
    <row r="29" spans="2:7" ht="14.1" customHeight="1" x14ac:dyDescent="0.15">
      <c r="B29" s="24">
        <f t="shared" si="1"/>
        <v>83</v>
      </c>
      <c r="C29" s="24">
        <f t="shared" si="2"/>
        <v>78</v>
      </c>
      <c r="D29" s="46">
        <f t="shared" si="3"/>
        <v>1126.899999999999</v>
      </c>
      <c r="E29" s="46">
        <f>収入!H29</f>
        <v>280</v>
      </c>
      <c r="F29" s="46">
        <f t="shared" si="4"/>
        <v>304.7</v>
      </c>
      <c r="G29" s="47">
        <f t="shared" si="0"/>
        <v>-24.699999999999989</v>
      </c>
    </row>
    <row r="30" spans="2:7" ht="14.1" customHeight="1" x14ac:dyDescent="0.15">
      <c r="B30" s="24">
        <f t="shared" si="1"/>
        <v>84</v>
      </c>
      <c r="C30" s="24">
        <f t="shared" si="2"/>
        <v>79</v>
      </c>
      <c r="D30" s="46">
        <f t="shared" si="3"/>
        <v>1102.1999999999989</v>
      </c>
      <c r="E30" s="46">
        <f>収入!H30</f>
        <v>280</v>
      </c>
      <c r="F30" s="46">
        <f t="shared" si="4"/>
        <v>304.7</v>
      </c>
      <c r="G30" s="47">
        <f t="shared" si="0"/>
        <v>-24.699999999999989</v>
      </c>
    </row>
    <row r="31" spans="2:7" ht="14.1" customHeight="1" x14ac:dyDescent="0.15">
      <c r="B31" s="24">
        <f t="shared" si="1"/>
        <v>85</v>
      </c>
      <c r="C31" s="24">
        <f t="shared" si="2"/>
        <v>80</v>
      </c>
      <c r="D31" s="46">
        <f t="shared" si="3"/>
        <v>1077.4999999999989</v>
      </c>
      <c r="E31" s="46">
        <f>収入!H31</f>
        <v>280</v>
      </c>
      <c r="F31" s="46">
        <f t="shared" si="4"/>
        <v>304.7</v>
      </c>
      <c r="G31" s="47">
        <f t="shared" si="0"/>
        <v>-24.699999999999989</v>
      </c>
    </row>
    <row r="32" spans="2:7" ht="14.1" customHeight="1" x14ac:dyDescent="0.15">
      <c r="B32" s="24">
        <f t="shared" si="1"/>
        <v>86</v>
      </c>
      <c r="C32" s="24">
        <f t="shared" si="2"/>
        <v>81</v>
      </c>
      <c r="D32" s="46">
        <f t="shared" si="3"/>
        <v>1052.7999999999988</v>
      </c>
      <c r="E32" s="46">
        <f>収入!H32</f>
        <v>280</v>
      </c>
      <c r="F32" s="46">
        <f t="shared" si="4"/>
        <v>304.7</v>
      </c>
      <c r="G32" s="47">
        <f t="shared" si="0"/>
        <v>-24.699999999999989</v>
      </c>
    </row>
    <row r="33" spans="2:7" ht="14.1" customHeight="1" x14ac:dyDescent="0.15">
      <c r="B33" s="24">
        <f t="shared" si="1"/>
        <v>87</v>
      </c>
      <c r="C33" s="24">
        <f t="shared" si="2"/>
        <v>82</v>
      </c>
      <c r="D33" s="46">
        <f t="shared" si="3"/>
        <v>1028.0999999999988</v>
      </c>
      <c r="E33" s="46">
        <f>収入!H33</f>
        <v>280</v>
      </c>
      <c r="F33" s="46">
        <f t="shared" si="4"/>
        <v>304.7</v>
      </c>
      <c r="G33" s="47">
        <f t="shared" si="0"/>
        <v>-24.699999999999989</v>
      </c>
    </row>
    <row r="34" spans="2:7" ht="14.1" customHeight="1" x14ac:dyDescent="0.15">
      <c r="B34" s="24">
        <f t="shared" si="1"/>
        <v>88</v>
      </c>
      <c r="C34" s="24">
        <f t="shared" si="2"/>
        <v>83</v>
      </c>
      <c r="D34" s="46">
        <f t="shared" si="3"/>
        <v>1003.3999999999987</v>
      </c>
      <c r="E34" s="46">
        <f>収入!H34</f>
        <v>280</v>
      </c>
      <c r="F34" s="46">
        <f t="shared" si="4"/>
        <v>304.7</v>
      </c>
      <c r="G34" s="47">
        <f t="shared" si="0"/>
        <v>-24.699999999999989</v>
      </c>
    </row>
    <row r="35" spans="2:7" ht="14.1" customHeight="1" x14ac:dyDescent="0.15">
      <c r="B35" s="24">
        <f t="shared" si="1"/>
        <v>89</v>
      </c>
      <c r="C35" s="24">
        <f t="shared" si="2"/>
        <v>84</v>
      </c>
      <c r="D35" s="46">
        <f t="shared" si="3"/>
        <v>978.69999999999868</v>
      </c>
      <c r="E35" s="46">
        <f>収入!H35</f>
        <v>280</v>
      </c>
      <c r="F35" s="46">
        <f t="shared" si="4"/>
        <v>304.7</v>
      </c>
      <c r="G35" s="47">
        <f t="shared" si="0"/>
        <v>-24.699999999999989</v>
      </c>
    </row>
    <row r="36" spans="2:7" ht="14.1" customHeight="1" x14ac:dyDescent="0.15">
      <c r="B36" s="24">
        <f t="shared" si="1"/>
        <v>90</v>
      </c>
      <c r="C36" s="24">
        <f t="shared" si="2"/>
        <v>85</v>
      </c>
      <c r="D36" s="46">
        <f t="shared" si="3"/>
        <v>953.99999999999864</v>
      </c>
      <c r="E36" s="46">
        <f>収入!H36</f>
        <v>280</v>
      </c>
      <c r="F36" s="46">
        <f t="shared" si="4"/>
        <v>304.7</v>
      </c>
      <c r="G36" s="47">
        <f t="shared" si="0"/>
        <v>-24.699999999999989</v>
      </c>
    </row>
    <row r="37" spans="2:7" ht="14.1" customHeight="1" x14ac:dyDescent="0.15">
      <c r="B37" s="24">
        <f t="shared" si="1"/>
        <v>91</v>
      </c>
      <c r="C37" s="24">
        <f t="shared" si="2"/>
        <v>86</v>
      </c>
      <c r="D37" s="46">
        <f t="shared" si="3"/>
        <v>929.29999999999859</v>
      </c>
      <c r="E37" s="46">
        <f>収入!H37</f>
        <v>280</v>
      </c>
      <c r="F37" s="46">
        <f t="shared" si="4"/>
        <v>304.7</v>
      </c>
      <c r="G37" s="47">
        <f t="shared" si="0"/>
        <v>-24.699999999999989</v>
      </c>
    </row>
    <row r="38" spans="2:7" ht="14.1" customHeight="1" x14ac:dyDescent="0.15">
      <c r="B38" s="24">
        <f t="shared" si="1"/>
        <v>92</v>
      </c>
      <c r="C38" s="24">
        <f t="shared" si="2"/>
        <v>87</v>
      </c>
      <c r="D38" s="46">
        <f t="shared" si="3"/>
        <v>904.59999999999854</v>
      </c>
      <c r="E38" s="46">
        <f>収入!H38</f>
        <v>280</v>
      </c>
      <c r="F38" s="46">
        <f t="shared" si="4"/>
        <v>304.7</v>
      </c>
      <c r="G38" s="47">
        <f t="shared" si="0"/>
        <v>-24.699999999999989</v>
      </c>
    </row>
    <row r="39" spans="2:7" ht="14.1" customHeight="1" x14ac:dyDescent="0.15">
      <c r="B39" s="24">
        <f t="shared" si="1"/>
        <v>93</v>
      </c>
      <c r="C39" s="24">
        <f t="shared" si="2"/>
        <v>88</v>
      </c>
      <c r="D39" s="46">
        <f t="shared" si="3"/>
        <v>879.8999999999985</v>
      </c>
      <c r="E39" s="46">
        <f>収入!H39</f>
        <v>280</v>
      </c>
      <c r="F39" s="46">
        <f t="shared" si="4"/>
        <v>304.7</v>
      </c>
      <c r="G39" s="47">
        <f t="shared" si="0"/>
        <v>-24.699999999999989</v>
      </c>
    </row>
    <row r="40" spans="2:7" ht="14.1" customHeight="1" x14ac:dyDescent="0.15">
      <c r="B40" s="24">
        <f t="shared" si="1"/>
        <v>94</v>
      </c>
      <c r="C40" s="24">
        <f t="shared" si="2"/>
        <v>89</v>
      </c>
      <c r="D40" s="46">
        <f t="shared" si="3"/>
        <v>855.19999999999845</v>
      </c>
      <c r="E40" s="46">
        <f>収入!H40</f>
        <v>280</v>
      </c>
      <c r="F40" s="46">
        <f t="shared" si="4"/>
        <v>304.7</v>
      </c>
      <c r="G40" s="47">
        <f t="shared" si="0"/>
        <v>-24.699999999999989</v>
      </c>
    </row>
    <row r="41" spans="2:7" ht="14.1" customHeight="1" x14ac:dyDescent="0.15">
      <c r="B41" s="24">
        <f t="shared" si="1"/>
        <v>95</v>
      </c>
      <c r="C41" s="24">
        <f t="shared" si="2"/>
        <v>90</v>
      </c>
      <c r="D41" s="46">
        <f t="shared" si="3"/>
        <v>830.49999999999841</v>
      </c>
      <c r="E41" s="46">
        <f>収入!H41</f>
        <v>280</v>
      </c>
      <c r="F41" s="48">
        <f t="shared" si="4"/>
        <v>304.7</v>
      </c>
      <c r="G41" s="49">
        <f t="shared" si="0"/>
        <v>-24.699999999999989</v>
      </c>
    </row>
    <row r="42" spans="2:7" ht="22.15" customHeight="1" x14ac:dyDescent="0.15">
      <c r="F42" s="10" t="s">
        <v>20</v>
      </c>
      <c r="G42" s="50">
        <f>SUM(G6:G41)</f>
        <v>-1194.2000000000014</v>
      </c>
    </row>
  </sheetData>
  <sheetProtection selectLockedCells="1" selectUnlockedCells="1"/>
  <mergeCells count="1">
    <mergeCell ref="B2:G2"/>
  </mergeCells>
  <phoneticPr fontId="10"/>
  <printOptions horizontalCentered="1"/>
  <pageMargins left="0.2361111111111111" right="0.2361111111111111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ColWidth="10.5" defaultRowHeight="13.5" x14ac:dyDescent="0.15"/>
  <sheetData/>
  <sheetProtection selectLockedCells="1" selectUnlockedCells="1"/>
  <phoneticPr fontId="10"/>
  <printOptions horizontalCentered="1"/>
  <pageMargins left="0.70833333333333337" right="0.70833333333333337" top="0.74791666666666667" bottom="0.74791666666666667" header="0.51180555555555551" footer="0.51180555555555551"/>
  <pageSetup paperSize="9" scale="92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老後資金</vt:lpstr>
      <vt:lpstr>収入</vt:lpstr>
      <vt:lpstr>支出</vt:lpstr>
      <vt:lpstr>収支</vt:lpstr>
      <vt:lpstr>収支グラフ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2019-06-22T23:26:26Z</dcterms:created>
  <dcterms:modified xsi:type="dcterms:W3CDTF">2019-06-22T23:26:45Z</dcterms:modified>
</cp:coreProperties>
</file>